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D22B035F-AC68-AA43-810F-798BC44141A5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B10" i="4"/>
  <c r="C11" i="4"/>
  <c r="D11" i="4"/>
  <c r="E11" i="4"/>
  <c r="E13" i="4" s="1"/>
  <c r="F11" i="4"/>
  <c r="G11" i="4"/>
  <c r="G13" i="4" s="1"/>
  <c r="H11" i="4"/>
  <c r="H13" i="4" s="1"/>
  <c r="I11" i="4"/>
  <c r="I13" i="4" s="1"/>
  <c r="B11" i="4"/>
  <c r="B13" i="4" s="1"/>
  <c r="C13" i="4"/>
  <c r="D13" i="4"/>
  <c r="F13" i="4"/>
  <c r="C12" i="4"/>
  <c r="D12" i="4"/>
  <c r="E12" i="4"/>
  <c r="F12" i="4"/>
  <c r="G12" i="4"/>
  <c r="H12" i="4"/>
  <c r="I12" i="4"/>
  <c r="B12" i="4"/>
  <c r="C3" i="4"/>
  <c r="D3" i="4"/>
  <c r="E3" i="4"/>
  <c r="F3" i="4"/>
  <c r="G3" i="4"/>
  <c r="H3" i="4"/>
  <c r="I3" i="4"/>
  <c r="B3" i="4"/>
  <c r="C69" i="4"/>
  <c r="D69" i="4"/>
  <c r="E69" i="4"/>
  <c r="F69" i="4"/>
  <c r="G69" i="4"/>
  <c r="H69" i="4"/>
  <c r="I69" i="4"/>
  <c r="B69" i="4"/>
  <c r="C51" i="4"/>
  <c r="D51" i="4"/>
  <c r="E51" i="4"/>
  <c r="F51" i="4"/>
  <c r="G51" i="4"/>
  <c r="H51" i="4"/>
  <c r="I51" i="4"/>
  <c r="B51" i="4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59" i="4"/>
  <c r="D59" i="4"/>
  <c r="E59" i="4"/>
  <c r="F59" i="4"/>
  <c r="F60" i="4" s="1"/>
  <c r="G59" i="4"/>
  <c r="G60" i="4" s="1"/>
  <c r="H59" i="4"/>
  <c r="H60" i="4" s="1"/>
  <c r="I59" i="4"/>
  <c r="I60" i="4" s="1"/>
  <c r="B59" i="4"/>
  <c r="B60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6" i="4"/>
  <c r="B47" i="4"/>
  <c r="C47" i="4"/>
  <c r="D47" i="4"/>
  <c r="E47" i="4"/>
  <c r="F47" i="4"/>
  <c r="G47" i="4"/>
  <c r="H47" i="4"/>
  <c r="I47" i="4"/>
  <c r="G37" i="4"/>
  <c r="H37" i="4"/>
  <c r="I37" i="4"/>
  <c r="G29" i="4"/>
  <c r="H29" i="4"/>
  <c r="I2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D60" i="4"/>
  <c r="E60" i="4"/>
  <c r="C60" i="4"/>
  <c r="C64" i="4" l="1"/>
  <c r="F64" i="4"/>
  <c r="G64" i="4"/>
  <c r="H64" i="4"/>
  <c r="I64" i="4"/>
  <c r="B64" i="4"/>
  <c r="E64" i="4"/>
  <c r="D64" i="4"/>
  <c r="C58" i="4"/>
  <c r="D58" i="4"/>
  <c r="E58" i="4"/>
  <c r="F58" i="4"/>
  <c r="G58" i="4"/>
  <c r="H58" i="4"/>
  <c r="I58" i="4"/>
  <c r="B58" i="4"/>
  <c r="C97" i="3" l="1"/>
  <c r="D97" i="3"/>
  <c r="E97" i="3"/>
  <c r="F97" i="3"/>
  <c r="G97" i="3"/>
  <c r="H97" i="3"/>
  <c r="I97" i="3"/>
  <c r="I5" i="3" s="1"/>
  <c r="I5" i="4" s="1"/>
  <c r="B97" i="3"/>
  <c r="C66" i="3"/>
  <c r="D66" i="3"/>
  <c r="E66" i="3"/>
  <c r="F66" i="3"/>
  <c r="G66" i="3"/>
  <c r="H66" i="3"/>
  <c r="I66" i="3"/>
  <c r="B66" i="3"/>
  <c r="C5" i="3"/>
  <c r="D5" i="3"/>
  <c r="E5" i="3"/>
  <c r="F5" i="3"/>
  <c r="F5" i="4" s="1"/>
  <c r="G5" i="3"/>
  <c r="G5" i="4" s="1"/>
  <c r="H5" i="3"/>
  <c r="H5" i="4" s="1"/>
  <c r="B5" i="3"/>
  <c r="B5" i="4" s="1"/>
  <c r="B43" i="4"/>
  <c r="C43" i="4"/>
  <c r="D43" i="4"/>
  <c r="E43" i="4"/>
  <c r="F43" i="4"/>
  <c r="G43" i="4"/>
  <c r="H43" i="4"/>
  <c r="I43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4" i="4"/>
  <c r="D4" i="4"/>
  <c r="E4" i="4"/>
  <c r="F4" i="4"/>
  <c r="G4" i="4"/>
  <c r="H4" i="4"/>
  <c r="I4" i="4"/>
  <c r="B4" i="4"/>
  <c r="C26" i="4"/>
  <c r="C31" i="4" s="1"/>
  <c r="D26" i="4"/>
  <c r="D31" i="4" s="1"/>
  <c r="E26" i="4"/>
  <c r="E31" i="4" s="1"/>
  <c r="F26" i="4"/>
  <c r="F31" i="4" s="1"/>
  <c r="G26" i="4"/>
  <c r="G31" i="4" s="1"/>
  <c r="H26" i="4"/>
  <c r="H31" i="4" s="1"/>
  <c r="I26" i="4"/>
  <c r="I31" i="4" s="1"/>
  <c r="B26" i="4"/>
  <c r="B31" i="4" s="1"/>
  <c r="C5" i="4"/>
  <c r="D5" i="4"/>
  <c r="E5" i="4"/>
  <c r="C6" i="4"/>
  <c r="D6" i="4"/>
  <c r="E6" i="4"/>
  <c r="F6" i="4"/>
  <c r="G6" i="4"/>
  <c r="H6" i="4"/>
  <c r="I6" i="4"/>
  <c r="B6" i="4"/>
  <c r="C46" i="4"/>
  <c r="C49" i="4" s="1"/>
  <c r="C53" i="4" s="1"/>
  <c r="D46" i="4"/>
  <c r="D49" i="4" s="1"/>
  <c r="D53" i="4" s="1"/>
  <c r="E46" i="4"/>
  <c r="E49" i="4" s="1"/>
  <c r="E53" i="4" s="1"/>
  <c r="F46" i="4"/>
  <c r="F49" i="4" s="1"/>
  <c r="F53" i="4" s="1"/>
  <c r="G46" i="4"/>
  <c r="G49" i="4" s="1"/>
  <c r="G53" i="4" s="1"/>
  <c r="H46" i="4"/>
  <c r="H49" i="4" s="1"/>
  <c r="H53" i="4" s="1"/>
  <c r="I46" i="4"/>
  <c r="I49" i="4" s="1"/>
  <c r="I53" i="4" s="1"/>
  <c r="B46" i="4"/>
  <c r="B49" i="4" s="1"/>
  <c r="B53" i="4" s="1"/>
  <c r="C15" i="4"/>
  <c r="D15" i="4"/>
  <c r="E15" i="4"/>
  <c r="F15" i="4"/>
  <c r="G15" i="4"/>
  <c r="H15" i="4"/>
  <c r="I15" i="4"/>
  <c r="C16" i="4"/>
  <c r="C18" i="4" s="1"/>
  <c r="D16" i="4"/>
  <c r="E16" i="4"/>
  <c r="E18" i="4" s="1"/>
  <c r="F16" i="4"/>
  <c r="F18" i="4" s="1"/>
  <c r="G16" i="4"/>
  <c r="G18" i="4" s="1"/>
  <c r="H16" i="4"/>
  <c r="H18" i="4" s="1"/>
  <c r="I16" i="4"/>
  <c r="C17" i="4"/>
  <c r="D17" i="4"/>
  <c r="E17" i="4"/>
  <c r="F17" i="4"/>
  <c r="G17" i="4"/>
  <c r="H17" i="4"/>
  <c r="I17" i="4"/>
  <c r="I19" i="4" s="1"/>
  <c r="B17" i="4"/>
  <c r="B16" i="4"/>
  <c r="B18" i="4" s="1"/>
  <c r="B15" i="4"/>
  <c r="D18" i="4" l="1"/>
  <c r="H19" i="4"/>
  <c r="G44" i="4"/>
  <c r="G19" i="4"/>
  <c r="F19" i="4"/>
  <c r="E19" i="4"/>
  <c r="D19" i="4"/>
  <c r="C19" i="4"/>
  <c r="B19" i="4"/>
  <c r="I18" i="4"/>
  <c r="F44" i="4"/>
  <c r="I44" i="4"/>
  <c r="C44" i="4"/>
  <c r="H44" i="4"/>
  <c r="B44" i="4"/>
  <c r="D44" i="4"/>
  <c r="E44" i="4"/>
  <c r="C14" i="4" l="1"/>
  <c r="C55" i="4" s="1"/>
  <c r="D14" i="4"/>
  <c r="D55" i="4" s="1"/>
  <c r="E14" i="4"/>
  <c r="E55" i="4" s="1"/>
  <c r="F14" i="4"/>
  <c r="F55" i="4" s="1"/>
  <c r="G14" i="4"/>
  <c r="G55" i="4" s="1"/>
  <c r="H14" i="4"/>
  <c r="H55" i="4" s="1"/>
  <c r="I14" i="4"/>
  <c r="I55" i="4" s="1"/>
  <c r="B14" i="4"/>
  <c r="B55" i="4" s="1"/>
  <c r="C7" i="4"/>
  <c r="D7" i="4"/>
  <c r="E7" i="4"/>
  <c r="F7" i="4"/>
  <c r="G7" i="4"/>
  <c r="H7" i="4"/>
  <c r="I7" i="4"/>
  <c r="C24" i="4"/>
  <c r="D24" i="4"/>
  <c r="E24" i="4"/>
  <c r="F24" i="4"/>
  <c r="G24" i="4"/>
  <c r="H24" i="4"/>
  <c r="I24" i="4"/>
  <c r="B24" i="4"/>
  <c r="C3" i="3"/>
  <c r="D3" i="3"/>
  <c r="E3" i="3"/>
  <c r="F3" i="3"/>
  <c r="F19" i="3" s="1"/>
  <c r="G3" i="3"/>
  <c r="G4" i="3" s="1"/>
  <c r="H3" i="3"/>
  <c r="H4" i="3" s="1"/>
  <c r="I3" i="3"/>
  <c r="I4" i="3" s="1"/>
  <c r="J3" i="3"/>
  <c r="K3" i="3"/>
  <c r="L3" i="3"/>
  <c r="M3" i="3"/>
  <c r="N3" i="3"/>
  <c r="N4" i="3" s="1"/>
  <c r="C4" i="3"/>
  <c r="D4" i="3"/>
  <c r="E4" i="3"/>
  <c r="K4" i="3"/>
  <c r="L4" i="3"/>
  <c r="M4" i="3"/>
  <c r="F7" i="3"/>
  <c r="G6" i="3"/>
  <c r="H6" i="3"/>
  <c r="I6" i="3"/>
  <c r="C6" i="3"/>
  <c r="D6" i="3"/>
  <c r="E6" i="3"/>
  <c r="C7" i="3"/>
  <c r="D7" i="3"/>
  <c r="E7" i="3"/>
  <c r="G7" i="3"/>
  <c r="H7" i="3"/>
  <c r="I7" i="3"/>
  <c r="C8" i="3"/>
  <c r="C9" i="3" s="1"/>
  <c r="D8" i="3"/>
  <c r="D9" i="3" s="1"/>
  <c r="E8" i="3"/>
  <c r="E9" i="3" s="1"/>
  <c r="F8" i="3"/>
  <c r="G8" i="3"/>
  <c r="H8" i="3"/>
  <c r="I8" i="3"/>
  <c r="J8" i="3"/>
  <c r="J9" i="3" s="1"/>
  <c r="K8" i="3"/>
  <c r="K9" i="3" s="1"/>
  <c r="L8" i="3"/>
  <c r="L9" i="3" s="1"/>
  <c r="M8" i="3"/>
  <c r="N9" i="3" s="1"/>
  <c r="N8" i="3"/>
  <c r="G9" i="3"/>
  <c r="H9" i="3"/>
  <c r="I9" i="3"/>
  <c r="C10" i="3"/>
  <c r="D10" i="3"/>
  <c r="E10" i="3"/>
  <c r="J10" i="3"/>
  <c r="K10" i="3"/>
  <c r="M10" i="3"/>
  <c r="C11" i="3"/>
  <c r="D11" i="3"/>
  <c r="E11" i="3"/>
  <c r="F11" i="3"/>
  <c r="F13" i="3" s="1"/>
  <c r="G11" i="3"/>
  <c r="G12" i="3" s="1"/>
  <c r="H11" i="3"/>
  <c r="H12" i="3" s="1"/>
  <c r="I11" i="3"/>
  <c r="I12" i="3" s="1"/>
  <c r="C12" i="3"/>
  <c r="D12" i="3"/>
  <c r="E12" i="3"/>
  <c r="C13" i="3"/>
  <c r="D13" i="3"/>
  <c r="E13" i="3"/>
  <c r="H13" i="3"/>
  <c r="I13" i="3"/>
  <c r="C14" i="3"/>
  <c r="C15" i="3" s="1"/>
  <c r="D14" i="3"/>
  <c r="D15" i="3" s="1"/>
  <c r="E14" i="3"/>
  <c r="F15" i="3" s="1"/>
  <c r="F14" i="3"/>
  <c r="G14" i="3"/>
  <c r="H14" i="3"/>
  <c r="I14" i="3"/>
  <c r="J14" i="3"/>
  <c r="J15" i="3" s="1"/>
  <c r="K14" i="3"/>
  <c r="K15" i="3" s="1"/>
  <c r="L14" i="3"/>
  <c r="L15" i="3" s="1"/>
  <c r="M14" i="3"/>
  <c r="N15" i="3" s="1"/>
  <c r="N14" i="3"/>
  <c r="G15" i="3"/>
  <c r="H15" i="3"/>
  <c r="I15" i="3"/>
  <c r="E16" i="3"/>
  <c r="K16" i="3"/>
  <c r="M16" i="3"/>
  <c r="C17" i="3"/>
  <c r="D17" i="3"/>
  <c r="E17" i="3"/>
  <c r="F17" i="3"/>
  <c r="F18" i="3" s="1"/>
  <c r="G17" i="3"/>
  <c r="G18" i="3" s="1"/>
  <c r="H17" i="3"/>
  <c r="H18" i="3" s="1"/>
  <c r="I17" i="3"/>
  <c r="I18" i="3" s="1"/>
  <c r="J17" i="3"/>
  <c r="K17" i="3"/>
  <c r="L17" i="3"/>
  <c r="M17" i="3"/>
  <c r="N17" i="3"/>
  <c r="N18" i="3" s="1"/>
  <c r="C18" i="3"/>
  <c r="D18" i="3"/>
  <c r="E18" i="3"/>
  <c r="K18" i="3"/>
  <c r="L18" i="3"/>
  <c r="M18" i="3"/>
  <c r="C19" i="3"/>
  <c r="D19" i="3"/>
  <c r="E19" i="3"/>
  <c r="G19" i="3"/>
  <c r="H19" i="3"/>
  <c r="I19" i="3"/>
  <c r="J19" i="3"/>
  <c r="K19" i="3"/>
  <c r="L19" i="3"/>
  <c r="M19" i="3"/>
  <c r="N19" i="3"/>
  <c r="B17" i="3"/>
  <c r="B19" i="3" s="1"/>
  <c r="B14" i="3"/>
  <c r="B16" i="3" s="1"/>
  <c r="B13" i="3"/>
  <c r="B11" i="3"/>
  <c r="B12" i="3" s="1"/>
  <c r="B8" i="3"/>
  <c r="B10" i="3" s="1"/>
  <c r="B6" i="3"/>
  <c r="B3" i="3"/>
  <c r="B4" i="3" s="1"/>
  <c r="K55" i="3"/>
  <c r="K54" i="3" s="1"/>
  <c r="L55" i="3"/>
  <c r="M55" i="3"/>
  <c r="N55" i="3"/>
  <c r="K59" i="3"/>
  <c r="K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K72" i="3"/>
  <c r="K75" i="3"/>
  <c r="L75" i="3" s="1"/>
  <c r="M75" i="3" s="1"/>
  <c r="N75" i="3" s="1"/>
  <c r="K78" i="3"/>
  <c r="L78" i="3" s="1"/>
  <c r="M78" i="3" s="1"/>
  <c r="N78" i="3" s="1"/>
  <c r="K81" i="3"/>
  <c r="K80" i="3" s="1"/>
  <c r="L81" i="3"/>
  <c r="K86" i="3"/>
  <c r="K85" i="3" s="1"/>
  <c r="L86" i="3"/>
  <c r="M86" i="3"/>
  <c r="N86" i="3"/>
  <c r="K90" i="3"/>
  <c r="K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103" i="3"/>
  <c r="K106" i="3"/>
  <c r="L106" i="3" s="1"/>
  <c r="M106" i="3" s="1"/>
  <c r="N106" i="3" s="1"/>
  <c r="K109" i="3"/>
  <c r="L109" i="3" s="1"/>
  <c r="M109" i="3" s="1"/>
  <c r="N109" i="3" s="1"/>
  <c r="K112" i="3"/>
  <c r="K111" i="3" s="1"/>
  <c r="L112" i="3"/>
  <c r="K117" i="3"/>
  <c r="K116" i="3" s="1"/>
  <c r="L117" i="3"/>
  <c r="M117" i="3"/>
  <c r="N117" i="3"/>
  <c r="K121" i="3"/>
  <c r="K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130" i="3"/>
  <c r="L130" i="3"/>
  <c r="M130" i="3" s="1"/>
  <c r="N130" i="3" s="1"/>
  <c r="K134" i="3"/>
  <c r="K137" i="3"/>
  <c r="L137" i="3" s="1"/>
  <c r="M137" i="3" s="1"/>
  <c r="N137" i="3" s="1"/>
  <c r="K140" i="3"/>
  <c r="L140" i="3" s="1"/>
  <c r="M140" i="3" s="1"/>
  <c r="N140" i="3" s="1"/>
  <c r="K143" i="3"/>
  <c r="K142" i="3" s="1"/>
  <c r="K145" i="3"/>
  <c r="L145" i="3" s="1"/>
  <c r="L147" i="3" s="1"/>
  <c r="K149" i="3"/>
  <c r="L149" i="3" s="1"/>
  <c r="M149" i="3" s="1"/>
  <c r="N149" i="3" s="1"/>
  <c r="K150" i="3"/>
  <c r="K152" i="3" s="1"/>
  <c r="K153" i="3"/>
  <c r="L153" i="3" s="1"/>
  <c r="K156" i="3"/>
  <c r="L156" i="3"/>
  <c r="M156" i="3" s="1"/>
  <c r="N156" i="3" s="1"/>
  <c r="K159" i="3"/>
  <c r="K157" i="3" s="1"/>
  <c r="K161" i="3"/>
  <c r="K162" i="3"/>
  <c r="K160" i="3" s="1"/>
  <c r="K167" i="3"/>
  <c r="K166" i="3" s="1"/>
  <c r="K164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84" i="3"/>
  <c r="L184" i="3"/>
  <c r="M184" i="3" s="1"/>
  <c r="N184" i="3" s="1"/>
  <c r="K188" i="3"/>
  <c r="K191" i="3"/>
  <c r="L191" i="3" s="1"/>
  <c r="M191" i="3" s="1"/>
  <c r="N191" i="3" s="1"/>
  <c r="K194" i="3"/>
  <c r="L194" i="3" s="1"/>
  <c r="M194" i="3" s="1"/>
  <c r="N194" i="3" s="1"/>
  <c r="K197" i="3"/>
  <c r="K196" i="3" s="1"/>
  <c r="K199" i="3"/>
  <c r="L199" i="3" s="1"/>
  <c r="L201" i="3" s="1"/>
  <c r="K203" i="3"/>
  <c r="L203" i="3" s="1"/>
  <c r="M203" i="3" s="1"/>
  <c r="N203" i="3" s="1"/>
  <c r="K207" i="3"/>
  <c r="L207" i="3" s="1"/>
  <c r="K210" i="3"/>
  <c r="L210" i="3"/>
  <c r="M210" i="3" s="1"/>
  <c r="N210" i="3" s="1"/>
  <c r="K213" i="3"/>
  <c r="K211" i="3" s="1"/>
  <c r="K215" i="3"/>
  <c r="K216" i="3"/>
  <c r="J216" i="3"/>
  <c r="J215" i="3" s="1"/>
  <c r="J213" i="3"/>
  <c r="J210" i="3"/>
  <c r="J207" i="3"/>
  <c r="J203" i="3"/>
  <c r="J199" i="3"/>
  <c r="J214" i="3" s="1"/>
  <c r="J197" i="3"/>
  <c r="J196" i="3" s="1"/>
  <c r="J194" i="3"/>
  <c r="J191" i="3"/>
  <c r="J188" i="3"/>
  <c r="J184" i="3"/>
  <c r="J179" i="3"/>
  <c r="J178" i="3"/>
  <c r="J175" i="3"/>
  <c r="J174" i="3" s="1"/>
  <c r="J171" i="3"/>
  <c r="J170" i="3" s="1"/>
  <c r="J167" i="3"/>
  <c r="J166" i="3"/>
  <c r="J162" i="3"/>
  <c r="J161" i="3" s="1"/>
  <c r="J159" i="3"/>
  <c r="J156" i="3"/>
  <c r="J153" i="3"/>
  <c r="J149" i="3"/>
  <c r="J145" i="3"/>
  <c r="J160" i="3" s="1"/>
  <c r="J143" i="3"/>
  <c r="J142" i="3" s="1"/>
  <c r="J140" i="3"/>
  <c r="J137" i="3"/>
  <c r="J134" i="3"/>
  <c r="J130" i="3"/>
  <c r="J125" i="3"/>
  <c r="J124" i="3"/>
  <c r="J121" i="3"/>
  <c r="J120" i="3"/>
  <c r="J117" i="3"/>
  <c r="J116" i="3" s="1"/>
  <c r="J114" i="3" s="1"/>
  <c r="J112" i="3"/>
  <c r="J111" i="3" s="1"/>
  <c r="J109" i="3"/>
  <c r="J106" i="3"/>
  <c r="J103" i="3"/>
  <c r="J94" i="3"/>
  <c r="J93" i="3" s="1"/>
  <c r="J90" i="3"/>
  <c r="J89" i="3"/>
  <c r="J86" i="3"/>
  <c r="J85" i="3" s="1"/>
  <c r="J81" i="3"/>
  <c r="J80" i="3" s="1"/>
  <c r="J78" i="3"/>
  <c r="J75" i="3"/>
  <c r="J72" i="3"/>
  <c r="J63" i="3"/>
  <c r="J62" i="3"/>
  <c r="J59" i="3"/>
  <c r="J58" i="3"/>
  <c r="J55" i="3"/>
  <c r="J54" i="3" s="1"/>
  <c r="J52" i="3" s="1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C55" i="3" s="1"/>
  <c r="C57" i="3" s="1"/>
  <c r="D54" i="3"/>
  <c r="D55" i="3" s="1"/>
  <c r="D57" i="3" s="1"/>
  <c r="E54" i="3"/>
  <c r="F54" i="3"/>
  <c r="G54" i="3"/>
  <c r="G55" i="3" s="1"/>
  <c r="H54" i="3"/>
  <c r="I54" i="3"/>
  <c r="I55" i="3" s="1"/>
  <c r="I57" i="3" s="1"/>
  <c r="E55" i="3"/>
  <c r="E57" i="3" s="1"/>
  <c r="F55" i="3"/>
  <c r="H55" i="3"/>
  <c r="H57" i="3" s="1"/>
  <c r="C56" i="3"/>
  <c r="D56" i="3"/>
  <c r="E56" i="3"/>
  <c r="F56" i="3"/>
  <c r="F57" i="3" s="1"/>
  <c r="G56" i="3"/>
  <c r="H56" i="3"/>
  <c r="I56" i="3"/>
  <c r="G57" i="3"/>
  <c r="C58" i="3"/>
  <c r="C59" i="3" s="1"/>
  <c r="D58" i="3"/>
  <c r="D59" i="3" s="1"/>
  <c r="D61" i="3" s="1"/>
  <c r="E58" i="3"/>
  <c r="E59" i="3" s="1"/>
  <c r="E61" i="3" s="1"/>
  <c r="F58" i="3"/>
  <c r="G58" i="3"/>
  <c r="H58" i="3"/>
  <c r="I58" i="3"/>
  <c r="G59" i="3"/>
  <c r="G61" i="3" s="1"/>
  <c r="H59" i="3"/>
  <c r="H61" i="3" s="1"/>
  <c r="I59" i="3"/>
  <c r="I61" i="3" s="1"/>
  <c r="C60" i="3"/>
  <c r="D60" i="3"/>
  <c r="E60" i="3"/>
  <c r="F60" i="3"/>
  <c r="G60" i="3"/>
  <c r="H60" i="3"/>
  <c r="I60" i="3"/>
  <c r="C61" i="3"/>
  <c r="C62" i="3"/>
  <c r="C63" i="3" s="1"/>
  <c r="C65" i="3" s="1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E63" i="3"/>
  <c r="F63" i="3"/>
  <c r="H63" i="3"/>
  <c r="H65" i="3" s="1"/>
  <c r="C64" i="3"/>
  <c r="D64" i="3"/>
  <c r="E64" i="3"/>
  <c r="F64" i="3"/>
  <c r="G64" i="3"/>
  <c r="H64" i="3"/>
  <c r="I64" i="3"/>
  <c r="E65" i="3"/>
  <c r="F65" i="3"/>
  <c r="G68" i="3"/>
  <c r="H68" i="3"/>
  <c r="H67" i="3"/>
  <c r="C69" i="3"/>
  <c r="D69" i="3"/>
  <c r="E69" i="3"/>
  <c r="F69" i="3"/>
  <c r="F71" i="3" s="1"/>
  <c r="G69" i="3"/>
  <c r="G72" i="3" s="1"/>
  <c r="H69" i="3"/>
  <c r="I69" i="3"/>
  <c r="D70" i="3"/>
  <c r="E70" i="3"/>
  <c r="G70" i="3"/>
  <c r="I70" i="3"/>
  <c r="D71" i="3"/>
  <c r="E71" i="3"/>
  <c r="D72" i="3"/>
  <c r="E72" i="3"/>
  <c r="F72" i="3"/>
  <c r="C73" i="3"/>
  <c r="C75" i="3" s="1"/>
  <c r="D73" i="3"/>
  <c r="E73" i="3"/>
  <c r="E75" i="3" s="1"/>
  <c r="F73" i="3"/>
  <c r="F74" i="3" s="1"/>
  <c r="G73" i="3"/>
  <c r="G74" i="3" s="1"/>
  <c r="H73" i="3"/>
  <c r="I73" i="3"/>
  <c r="C74" i="3"/>
  <c r="E74" i="3"/>
  <c r="I74" i="3"/>
  <c r="F75" i="3"/>
  <c r="G75" i="3"/>
  <c r="H75" i="3"/>
  <c r="I75" i="3"/>
  <c r="C76" i="3"/>
  <c r="D76" i="3"/>
  <c r="E76" i="3"/>
  <c r="E78" i="3" s="1"/>
  <c r="F76" i="3"/>
  <c r="F78" i="3" s="1"/>
  <c r="G76" i="3"/>
  <c r="H76" i="3"/>
  <c r="H78" i="3" s="1"/>
  <c r="I76" i="3"/>
  <c r="I77" i="3" s="1"/>
  <c r="C77" i="3"/>
  <c r="D77" i="3"/>
  <c r="F77" i="3"/>
  <c r="C78" i="3"/>
  <c r="D78" i="3"/>
  <c r="I78" i="3"/>
  <c r="C79" i="3"/>
  <c r="C81" i="3" s="1"/>
  <c r="D79" i="3"/>
  <c r="E79" i="3"/>
  <c r="F79" i="3"/>
  <c r="G79" i="3"/>
  <c r="H79" i="3"/>
  <c r="H81" i="3" s="1"/>
  <c r="I79" i="3"/>
  <c r="I81" i="3" s="1"/>
  <c r="D80" i="3"/>
  <c r="E80" i="3"/>
  <c r="F80" i="3"/>
  <c r="G80" i="3"/>
  <c r="I80" i="3"/>
  <c r="D81" i="3"/>
  <c r="E81" i="3"/>
  <c r="F81" i="3"/>
  <c r="G81" i="3"/>
  <c r="C83" i="3"/>
  <c r="D83" i="3"/>
  <c r="E83" i="3"/>
  <c r="F83" i="3"/>
  <c r="G83" i="3"/>
  <c r="G106" i="3" s="1"/>
  <c r="H83" i="3"/>
  <c r="H102" i="3" s="1"/>
  <c r="I83" i="3"/>
  <c r="C84" i="3"/>
  <c r="D84" i="3"/>
  <c r="E84" i="3"/>
  <c r="F84" i="3"/>
  <c r="G84" i="3"/>
  <c r="H84" i="3"/>
  <c r="I84" i="3"/>
  <c r="C85" i="3"/>
  <c r="D85" i="3"/>
  <c r="E85" i="3"/>
  <c r="E86" i="3" s="1"/>
  <c r="F85" i="3"/>
  <c r="G85" i="3"/>
  <c r="G86" i="3" s="1"/>
  <c r="G88" i="3" s="1"/>
  <c r="H85" i="3"/>
  <c r="H86" i="3" s="1"/>
  <c r="H88" i="3" s="1"/>
  <c r="I85" i="3"/>
  <c r="I86" i="3" s="1"/>
  <c r="I88" i="3" s="1"/>
  <c r="C86" i="3"/>
  <c r="C88" i="3" s="1"/>
  <c r="D86" i="3"/>
  <c r="F86" i="3"/>
  <c r="F88" i="3" s="1"/>
  <c r="C87" i="3"/>
  <c r="D87" i="3"/>
  <c r="D88" i="3" s="1"/>
  <c r="E87" i="3"/>
  <c r="F87" i="3"/>
  <c r="G87" i="3"/>
  <c r="H87" i="3"/>
  <c r="I87" i="3"/>
  <c r="E88" i="3"/>
  <c r="C89" i="3"/>
  <c r="C90" i="3" s="1"/>
  <c r="C92" i="3" s="1"/>
  <c r="D89" i="3"/>
  <c r="D90" i="3" s="1"/>
  <c r="D92" i="3" s="1"/>
  <c r="E89" i="3"/>
  <c r="E90" i="3" s="1"/>
  <c r="E92" i="3" s="1"/>
  <c r="F89" i="3"/>
  <c r="F90" i="3" s="1"/>
  <c r="F92" i="3" s="1"/>
  <c r="G89" i="3"/>
  <c r="H89" i="3"/>
  <c r="I89" i="3"/>
  <c r="I90" i="3" s="1"/>
  <c r="H90" i="3"/>
  <c r="C91" i="3"/>
  <c r="D91" i="3"/>
  <c r="E91" i="3"/>
  <c r="F91" i="3"/>
  <c r="G91" i="3"/>
  <c r="H91" i="3"/>
  <c r="H92" i="3" s="1"/>
  <c r="I91" i="3"/>
  <c r="I92" i="3"/>
  <c r="C93" i="3"/>
  <c r="D93" i="3"/>
  <c r="E93" i="3"/>
  <c r="E94" i="3" s="1"/>
  <c r="E96" i="3" s="1"/>
  <c r="F93" i="3"/>
  <c r="G93" i="3"/>
  <c r="G94" i="3" s="1"/>
  <c r="G96" i="3" s="1"/>
  <c r="H93" i="3"/>
  <c r="I93" i="3"/>
  <c r="C94" i="3"/>
  <c r="D94" i="3"/>
  <c r="F94" i="3"/>
  <c r="F96" i="3" s="1"/>
  <c r="I94" i="3"/>
  <c r="C95" i="3"/>
  <c r="C96" i="3" s="1"/>
  <c r="D95" i="3"/>
  <c r="E95" i="3"/>
  <c r="F95" i="3"/>
  <c r="G95" i="3"/>
  <c r="H95" i="3"/>
  <c r="I95" i="3"/>
  <c r="D96" i="3"/>
  <c r="D99" i="3"/>
  <c r="E99" i="3"/>
  <c r="F99" i="3"/>
  <c r="E98" i="3"/>
  <c r="F98" i="3"/>
  <c r="C100" i="3"/>
  <c r="D100" i="3"/>
  <c r="D102" i="3" s="1"/>
  <c r="E100" i="3"/>
  <c r="E102" i="3" s="1"/>
  <c r="F100" i="3"/>
  <c r="G100" i="3"/>
  <c r="H100" i="3"/>
  <c r="I100" i="3"/>
  <c r="C101" i="3"/>
  <c r="E101" i="3"/>
  <c r="G101" i="3"/>
  <c r="H101" i="3"/>
  <c r="C102" i="3"/>
  <c r="I102" i="3"/>
  <c r="C103" i="3"/>
  <c r="D103" i="3"/>
  <c r="E103" i="3"/>
  <c r="I103" i="3"/>
  <c r="C104" i="3"/>
  <c r="C106" i="3" s="1"/>
  <c r="D104" i="3"/>
  <c r="E104" i="3"/>
  <c r="E105" i="3" s="1"/>
  <c r="F104" i="3"/>
  <c r="G104" i="3"/>
  <c r="H104" i="3"/>
  <c r="H106" i="3" s="1"/>
  <c r="I104" i="3"/>
  <c r="I106" i="3" s="1"/>
  <c r="C105" i="3"/>
  <c r="D105" i="3"/>
  <c r="F105" i="3"/>
  <c r="G105" i="3"/>
  <c r="I105" i="3"/>
  <c r="D106" i="3"/>
  <c r="E106" i="3"/>
  <c r="F106" i="3"/>
  <c r="C107" i="3"/>
  <c r="C109" i="3" s="1"/>
  <c r="D107" i="3"/>
  <c r="D109" i="3" s="1"/>
  <c r="E107" i="3"/>
  <c r="E108" i="3" s="1"/>
  <c r="F107" i="3"/>
  <c r="F109" i="3" s="1"/>
  <c r="G107" i="3"/>
  <c r="G108" i="3" s="1"/>
  <c r="H107" i="3"/>
  <c r="H108" i="3" s="1"/>
  <c r="I107" i="3"/>
  <c r="D108" i="3"/>
  <c r="E109" i="3"/>
  <c r="H109" i="3"/>
  <c r="I109" i="3"/>
  <c r="C110" i="3"/>
  <c r="D110" i="3"/>
  <c r="E110" i="3"/>
  <c r="F110" i="3"/>
  <c r="G111" i="3" s="1"/>
  <c r="G110" i="3"/>
  <c r="G112" i="3" s="1"/>
  <c r="H110" i="3"/>
  <c r="H111" i="3" s="1"/>
  <c r="I110" i="3"/>
  <c r="I112" i="3" s="1"/>
  <c r="C111" i="3"/>
  <c r="D111" i="3"/>
  <c r="E111" i="3"/>
  <c r="C112" i="3"/>
  <c r="D112" i="3"/>
  <c r="E112" i="3"/>
  <c r="C114" i="3"/>
  <c r="D114" i="3"/>
  <c r="E114" i="3"/>
  <c r="F114" i="3"/>
  <c r="G114" i="3"/>
  <c r="H114" i="3"/>
  <c r="I114" i="3"/>
  <c r="I133" i="3" s="1"/>
  <c r="C115" i="3"/>
  <c r="D115" i="3"/>
  <c r="E115" i="3"/>
  <c r="F115" i="3"/>
  <c r="G115" i="3"/>
  <c r="H115" i="3"/>
  <c r="I115" i="3"/>
  <c r="C116" i="3"/>
  <c r="C117" i="3" s="1"/>
  <c r="C119" i="3" s="1"/>
  <c r="D116" i="3"/>
  <c r="E116" i="3"/>
  <c r="E117" i="3" s="1"/>
  <c r="F116" i="3"/>
  <c r="G116" i="3"/>
  <c r="G117" i="3" s="1"/>
  <c r="G119" i="3" s="1"/>
  <c r="H116" i="3"/>
  <c r="H117" i="3" s="1"/>
  <c r="H119" i="3" s="1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D123" i="3" s="1"/>
  <c r="E120" i="3"/>
  <c r="F120" i="3"/>
  <c r="G120" i="3"/>
  <c r="G121" i="3" s="1"/>
  <c r="H120" i="3"/>
  <c r="I120" i="3"/>
  <c r="I121" i="3" s="1"/>
  <c r="I123" i="3" s="1"/>
  <c r="C121" i="3"/>
  <c r="C123" i="3" s="1"/>
  <c r="F121" i="3"/>
  <c r="C122" i="3"/>
  <c r="D122" i="3"/>
  <c r="E122" i="3"/>
  <c r="F122" i="3"/>
  <c r="F123" i="3" s="1"/>
  <c r="G122" i="3"/>
  <c r="H122" i="3"/>
  <c r="I122" i="3"/>
  <c r="G123" i="3"/>
  <c r="C124" i="3"/>
  <c r="C125" i="3" s="1"/>
  <c r="C127" i="3" s="1"/>
  <c r="D124" i="3"/>
  <c r="E124" i="3"/>
  <c r="E125" i="3" s="1"/>
  <c r="E127" i="3" s="1"/>
  <c r="F124" i="3"/>
  <c r="G124" i="3"/>
  <c r="H124" i="3"/>
  <c r="I125" i="3" s="1"/>
  <c r="I127" i="3" s="1"/>
  <c r="I124" i="3"/>
  <c r="G125" i="3"/>
  <c r="H125" i="3"/>
  <c r="H127" i="3" s="1"/>
  <c r="C126" i="3"/>
  <c r="D126" i="3"/>
  <c r="E126" i="3"/>
  <c r="F126" i="3"/>
  <c r="G126" i="3"/>
  <c r="H126" i="3"/>
  <c r="I126" i="3"/>
  <c r="C128" i="3"/>
  <c r="C129" i="3" s="1"/>
  <c r="D128" i="3"/>
  <c r="D129" i="3" s="1"/>
  <c r="I128" i="3"/>
  <c r="C130" i="3"/>
  <c r="D130" i="3"/>
  <c r="C131" i="3"/>
  <c r="C133" i="3" s="1"/>
  <c r="D131" i="3"/>
  <c r="E131" i="3"/>
  <c r="E132" i="3" s="1"/>
  <c r="F131" i="3"/>
  <c r="F132" i="3" s="1"/>
  <c r="G131" i="3"/>
  <c r="G133" i="3" s="1"/>
  <c r="H131" i="3"/>
  <c r="I131" i="3"/>
  <c r="C132" i="3"/>
  <c r="I132" i="3"/>
  <c r="D133" i="3"/>
  <c r="F133" i="3"/>
  <c r="H133" i="3"/>
  <c r="C134" i="3"/>
  <c r="E134" i="3"/>
  <c r="C135" i="3"/>
  <c r="D135" i="3"/>
  <c r="E135" i="3"/>
  <c r="F135" i="3"/>
  <c r="G135" i="3"/>
  <c r="H135" i="3"/>
  <c r="H136" i="3" s="1"/>
  <c r="I135" i="3"/>
  <c r="C136" i="3"/>
  <c r="D136" i="3"/>
  <c r="E136" i="3"/>
  <c r="C137" i="3"/>
  <c r="D137" i="3"/>
  <c r="E137" i="3"/>
  <c r="H137" i="3"/>
  <c r="C138" i="3"/>
  <c r="C139" i="3" s="1"/>
  <c r="D138" i="3"/>
  <c r="D140" i="3" s="1"/>
  <c r="E138" i="3"/>
  <c r="E139" i="3" s="1"/>
  <c r="F138" i="3"/>
  <c r="F139" i="3" s="1"/>
  <c r="G138" i="3"/>
  <c r="H138" i="3"/>
  <c r="I138" i="3"/>
  <c r="D139" i="3"/>
  <c r="H139" i="3"/>
  <c r="C140" i="3"/>
  <c r="E140" i="3"/>
  <c r="F140" i="3"/>
  <c r="G140" i="3"/>
  <c r="H140" i="3"/>
  <c r="C141" i="3"/>
  <c r="D141" i="3"/>
  <c r="E141" i="3"/>
  <c r="E143" i="3" s="1"/>
  <c r="F141" i="3"/>
  <c r="F142" i="3" s="1"/>
  <c r="G141" i="3"/>
  <c r="G143" i="3" s="1"/>
  <c r="H141" i="3"/>
  <c r="H142" i="3" s="1"/>
  <c r="I141" i="3"/>
  <c r="I143" i="3" s="1"/>
  <c r="C142" i="3"/>
  <c r="C143" i="3"/>
  <c r="F143" i="3"/>
  <c r="H143" i="3"/>
  <c r="C145" i="3"/>
  <c r="D145" i="3"/>
  <c r="E145" i="3"/>
  <c r="F145" i="3"/>
  <c r="G145" i="3"/>
  <c r="G156" i="3" s="1"/>
  <c r="H145" i="3"/>
  <c r="I145" i="3"/>
  <c r="I159" i="3" s="1"/>
  <c r="C146" i="3"/>
  <c r="D146" i="3"/>
  <c r="E146" i="3"/>
  <c r="F146" i="3"/>
  <c r="G146" i="3"/>
  <c r="H146" i="3"/>
  <c r="I146" i="3"/>
  <c r="C147" i="3"/>
  <c r="C148" i="3" s="1"/>
  <c r="F147" i="3"/>
  <c r="F149" i="3"/>
  <c r="C150" i="3"/>
  <c r="D150" i="3"/>
  <c r="E150" i="3"/>
  <c r="E152" i="3" s="1"/>
  <c r="F150" i="3"/>
  <c r="G150" i="3"/>
  <c r="H150" i="3"/>
  <c r="I150" i="3"/>
  <c r="I151" i="3" s="1"/>
  <c r="C151" i="3"/>
  <c r="E151" i="3"/>
  <c r="G151" i="3"/>
  <c r="H151" i="3"/>
  <c r="C152" i="3"/>
  <c r="F152" i="3"/>
  <c r="H152" i="3"/>
  <c r="C153" i="3"/>
  <c r="D153" i="3"/>
  <c r="E153" i="3"/>
  <c r="G153" i="3"/>
  <c r="C154" i="3"/>
  <c r="C156" i="3" s="1"/>
  <c r="D154" i="3"/>
  <c r="D155" i="3" s="1"/>
  <c r="E154" i="3"/>
  <c r="E156" i="3" s="1"/>
  <c r="F154" i="3"/>
  <c r="G154" i="3"/>
  <c r="H154" i="3"/>
  <c r="I155" i="3" s="1"/>
  <c r="I154" i="3"/>
  <c r="G155" i="3"/>
  <c r="D156" i="3"/>
  <c r="F156" i="3"/>
  <c r="C157" i="3"/>
  <c r="D157" i="3"/>
  <c r="D159" i="3" s="1"/>
  <c r="E157" i="3"/>
  <c r="E158" i="3" s="1"/>
  <c r="F157" i="3"/>
  <c r="F159" i="3" s="1"/>
  <c r="G157" i="3"/>
  <c r="G159" i="3" s="1"/>
  <c r="H157" i="3"/>
  <c r="H159" i="3" s="1"/>
  <c r="I157" i="3"/>
  <c r="I158" i="3"/>
  <c r="E159" i="3"/>
  <c r="C160" i="3"/>
  <c r="C161" i="3" s="1"/>
  <c r="D160" i="3"/>
  <c r="E160" i="3"/>
  <c r="F160" i="3"/>
  <c r="G160" i="3"/>
  <c r="G162" i="3" s="1"/>
  <c r="H160" i="3"/>
  <c r="H161" i="3" s="1"/>
  <c r="I160" i="3"/>
  <c r="D161" i="3"/>
  <c r="E161" i="3"/>
  <c r="G161" i="3"/>
  <c r="I161" i="3"/>
  <c r="C162" i="3"/>
  <c r="D162" i="3"/>
  <c r="E162" i="3"/>
  <c r="H162" i="3"/>
  <c r="C164" i="3"/>
  <c r="D164" i="3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D166" i="3"/>
  <c r="E166" i="3"/>
  <c r="E167" i="3" s="1"/>
  <c r="F166" i="3"/>
  <c r="F167" i="3" s="1"/>
  <c r="F169" i="3" s="1"/>
  <c r="G166" i="3"/>
  <c r="G167" i="3" s="1"/>
  <c r="G169" i="3" s="1"/>
  <c r="H166" i="3"/>
  <c r="I167" i="3" s="1"/>
  <c r="I169" i="3" s="1"/>
  <c r="I166" i="3"/>
  <c r="D167" i="3"/>
  <c r="D169" i="3" s="1"/>
  <c r="C168" i="3"/>
  <c r="D168" i="3"/>
  <c r="E168" i="3"/>
  <c r="F168" i="3"/>
  <c r="G168" i="3"/>
  <c r="H168" i="3"/>
  <c r="I168" i="3"/>
  <c r="C169" i="3"/>
  <c r="C170" i="3"/>
  <c r="D170" i="3"/>
  <c r="E170" i="3"/>
  <c r="F170" i="3"/>
  <c r="G170" i="3"/>
  <c r="G171" i="3" s="1"/>
  <c r="H170" i="3"/>
  <c r="I170" i="3"/>
  <c r="I171" i="3" s="1"/>
  <c r="I173" i="3" s="1"/>
  <c r="C171" i="3"/>
  <c r="C173" i="3" s="1"/>
  <c r="D171" i="3"/>
  <c r="E171" i="3"/>
  <c r="F171" i="3"/>
  <c r="C172" i="3"/>
  <c r="D172" i="3"/>
  <c r="D173" i="3" s="1"/>
  <c r="E172" i="3"/>
  <c r="E173" i="3" s="1"/>
  <c r="F172" i="3"/>
  <c r="F173" i="3" s="1"/>
  <c r="G172" i="3"/>
  <c r="H172" i="3"/>
  <c r="I172" i="3"/>
  <c r="G173" i="3"/>
  <c r="C174" i="3"/>
  <c r="C175" i="3" s="1"/>
  <c r="D174" i="3"/>
  <c r="E174" i="3"/>
  <c r="E175" i="3" s="1"/>
  <c r="F174" i="3"/>
  <c r="F175" i="3" s="1"/>
  <c r="F177" i="3" s="1"/>
  <c r="G174" i="3"/>
  <c r="G175" i="3" s="1"/>
  <c r="G177" i="3" s="1"/>
  <c r="H174" i="3"/>
  <c r="H175" i="3" s="1"/>
  <c r="H177" i="3" s="1"/>
  <c r="I174" i="3"/>
  <c r="I175" i="3" s="1"/>
  <c r="I177" i="3" s="1"/>
  <c r="D175" i="3"/>
  <c r="D177" i="3" s="1"/>
  <c r="C176" i="3"/>
  <c r="C177" i="3" s="1"/>
  <c r="D176" i="3"/>
  <c r="E176" i="3"/>
  <c r="F176" i="3"/>
  <c r="G176" i="3"/>
  <c r="H176" i="3"/>
  <c r="I176" i="3"/>
  <c r="C178" i="3"/>
  <c r="D178" i="3"/>
  <c r="E178" i="3"/>
  <c r="E179" i="3" s="1"/>
  <c r="E181" i="3" s="1"/>
  <c r="F178" i="3"/>
  <c r="G178" i="3"/>
  <c r="G179" i="3" s="1"/>
  <c r="H178" i="3"/>
  <c r="I178" i="3"/>
  <c r="I179" i="3" s="1"/>
  <c r="I181" i="3" s="1"/>
  <c r="C179" i="3"/>
  <c r="C181" i="3" s="1"/>
  <c r="D179" i="3"/>
  <c r="F179" i="3"/>
  <c r="C180" i="3"/>
  <c r="D180" i="3"/>
  <c r="D181" i="3" s="1"/>
  <c r="E180" i="3"/>
  <c r="F180" i="3"/>
  <c r="F181" i="3" s="1"/>
  <c r="G180" i="3"/>
  <c r="H180" i="3"/>
  <c r="I180" i="3"/>
  <c r="G181" i="3"/>
  <c r="I182" i="3"/>
  <c r="I183" i="3" s="1"/>
  <c r="I184" i="3"/>
  <c r="C185" i="3"/>
  <c r="C182" i="3" s="1"/>
  <c r="D185" i="3"/>
  <c r="E185" i="3"/>
  <c r="F185" i="3"/>
  <c r="F186" i="3" s="1"/>
  <c r="G185" i="3"/>
  <c r="G187" i="3" s="1"/>
  <c r="H185" i="3"/>
  <c r="H182" i="3" s="1"/>
  <c r="I185" i="3"/>
  <c r="I187" i="3" s="1"/>
  <c r="C186" i="3"/>
  <c r="D186" i="3"/>
  <c r="E186" i="3"/>
  <c r="C187" i="3"/>
  <c r="D187" i="3"/>
  <c r="F187" i="3"/>
  <c r="G188" i="3"/>
  <c r="I188" i="3"/>
  <c r="C189" i="3"/>
  <c r="C191" i="3" s="1"/>
  <c r="D189" i="3"/>
  <c r="D190" i="3" s="1"/>
  <c r="E189" i="3"/>
  <c r="F189" i="3"/>
  <c r="F190" i="3" s="1"/>
  <c r="G189" i="3"/>
  <c r="G182" i="3" s="1"/>
  <c r="H189" i="3"/>
  <c r="H190" i="3" s="1"/>
  <c r="I189" i="3"/>
  <c r="C190" i="3"/>
  <c r="E190" i="3"/>
  <c r="D191" i="3"/>
  <c r="F191" i="3"/>
  <c r="G191" i="3"/>
  <c r="H191" i="3"/>
  <c r="I191" i="3"/>
  <c r="C192" i="3"/>
  <c r="D192" i="3"/>
  <c r="E192" i="3"/>
  <c r="E193" i="3" s="1"/>
  <c r="F192" i="3"/>
  <c r="G192" i="3"/>
  <c r="G194" i="3" s="1"/>
  <c r="H192" i="3"/>
  <c r="H193" i="3" s="1"/>
  <c r="I192" i="3"/>
  <c r="I193" i="3" s="1"/>
  <c r="C193" i="3"/>
  <c r="D193" i="3"/>
  <c r="C194" i="3"/>
  <c r="D194" i="3"/>
  <c r="C195" i="3"/>
  <c r="C196" i="3" s="1"/>
  <c r="D195" i="3"/>
  <c r="D188" i="3" s="1"/>
  <c r="E195" i="3"/>
  <c r="E188" i="3" s="1"/>
  <c r="F195" i="3"/>
  <c r="F188" i="3" s="1"/>
  <c r="G195" i="3"/>
  <c r="H195" i="3"/>
  <c r="H196" i="3" s="1"/>
  <c r="I195" i="3"/>
  <c r="I197" i="3" s="1"/>
  <c r="E196" i="3"/>
  <c r="G196" i="3"/>
  <c r="G197" i="3"/>
  <c r="H197" i="3"/>
  <c r="C199" i="3"/>
  <c r="C216" i="3" s="1"/>
  <c r="D199" i="3"/>
  <c r="E199" i="3"/>
  <c r="F199" i="3"/>
  <c r="G199" i="3"/>
  <c r="G206" i="3" s="1"/>
  <c r="H199" i="3"/>
  <c r="I199" i="3"/>
  <c r="C200" i="3"/>
  <c r="D200" i="3"/>
  <c r="E200" i="3"/>
  <c r="F200" i="3"/>
  <c r="G200" i="3"/>
  <c r="H200" i="3"/>
  <c r="I200" i="3"/>
  <c r="E201" i="3"/>
  <c r="F201" i="3"/>
  <c r="F203" i="3" s="1"/>
  <c r="C204" i="3"/>
  <c r="C206" i="3" s="1"/>
  <c r="D204" i="3"/>
  <c r="E204" i="3"/>
  <c r="F204" i="3"/>
  <c r="F205" i="3" s="1"/>
  <c r="G204" i="3"/>
  <c r="H204" i="3"/>
  <c r="H205" i="3" s="1"/>
  <c r="I204" i="3"/>
  <c r="I206" i="3" s="1"/>
  <c r="D205" i="3"/>
  <c r="E205" i="3"/>
  <c r="G205" i="3"/>
  <c r="D206" i="3"/>
  <c r="E206" i="3"/>
  <c r="F206" i="3"/>
  <c r="D207" i="3"/>
  <c r="E207" i="3"/>
  <c r="F207" i="3"/>
  <c r="H207" i="3"/>
  <c r="C208" i="3"/>
  <c r="D208" i="3"/>
  <c r="D209" i="3" s="1"/>
  <c r="E208" i="3"/>
  <c r="E210" i="3" s="1"/>
  <c r="F208" i="3"/>
  <c r="F210" i="3" s="1"/>
  <c r="G208" i="3"/>
  <c r="G201" i="3" s="1"/>
  <c r="H208" i="3"/>
  <c r="H209" i="3" s="1"/>
  <c r="I208" i="3"/>
  <c r="I210" i="3" s="1"/>
  <c r="C209" i="3"/>
  <c r="D210" i="3"/>
  <c r="C211" i="3"/>
  <c r="C212" i="3" s="1"/>
  <c r="D211" i="3"/>
  <c r="D212" i="3" s="1"/>
  <c r="E211" i="3"/>
  <c r="E213" i="3" s="1"/>
  <c r="F211" i="3"/>
  <c r="F213" i="3" s="1"/>
  <c r="G211" i="3"/>
  <c r="H211" i="3"/>
  <c r="I211" i="3"/>
  <c r="I213" i="3" s="1"/>
  <c r="G212" i="3"/>
  <c r="H212" i="3"/>
  <c r="G213" i="3"/>
  <c r="H213" i="3"/>
  <c r="C214" i="3"/>
  <c r="D214" i="3"/>
  <c r="D216" i="3" s="1"/>
  <c r="E214" i="3"/>
  <c r="E216" i="3" s="1"/>
  <c r="F214" i="3"/>
  <c r="F216" i="3" s="1"/>
  <c r="G214" i="3"/>
  <c r="G215" i="3" s="1"/>
  <c r="H214" i="3"/>
  <c r="H216" i="3" s="1"/>
  <c r="I214" i="3"/>
  <c r="I216" i="3" s="1"/>
  <c r="C215" i="3"/>
  <c r="H215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81" i="3"/>
  <c r="B80" i="3"/>
  <c r="B78" i="3"/>
  <c r="B77" i="3"/>
  <c r="B75" i="3"/>
  <c r="B74" i="3"/>
  <c r="B72" i="3"/>
  <c r="B71" i="3"/>
  <c r="B70" i="3"/>
  <c r="B68" i="3"/>
  <c r="B67" i="3"/>
  <c r="B65" i="3"/>
  <c r="B63" i="3"/>
  <c r="B61" i="3"/>
  <c r="B59" i="3"/>
  <c r="B57" i="3"/>
  <c r="B55" i="3"/>
  <c r="B127" i="3"/>
  <c r="B125" i="3"/>
  <c r="B123" i="3"/>
  <c r="B121" i="3"/>
  <c r="B119" i="3"/>
  <c r="B117" i="3"/>
  <c r="B136" i="3"/>
  <c r="B155" i="3"/>
  <c r="B137" i="3"/>
  <c r="B133" i="3"/>
  <c r="B134" i="3"/>
  <c r="B132" i="3"/>
  <c r="B130" i="3"/>
  <c r="B129" i="3"/>
  <c r="B143" i="3"/>
  <c r="B140" i="3"/>
  <c r="B139" i="3"/>
  <c r="B142" i="3"/>
  <c r="B149" i="3"/>
  <c r="B148" i="3"/>
  <c r="B153" i="3"/>
  <c r="B152" i="3"/>
  <c r="B151" i="3"/>
  <c r="B156" i="3"/>
  <c r="B159" i="3"/>
  <c r="B158" i="3"/>
  <c r="B162" i="3"/>
  <c r="B161" i="3"/>
  <c r="B181" i="3"/>
  <c r="B179" i="3"/>
  <c r="B177" i="3"/>
  <c r="B175" i="3"/>
  <c r="B173" i="3"/>
  <c r="B171" i="3"/>
  <c r="B169" i="3"/>
  <c r="B167" i="3"/>
  <c r="B7" i="4"/>
  <c r="B197" i="3"/>
  <c r="B194" i="3"/>
  <c r="B191" i="3"/>
  <c r="B187" i="3"/>
  <c r="B184" i="3"/>
  <c r="B196" i="3"/>
  <c r="B193" i="3"/>
  <c r="B190" i="3"/>
  <c r="B188" i="3"/>
  <c r="B186" i="3"/>
  <c r="B183" i="3"/>
  <c r="B185" i="3"/>
  <c r="B182" i="3" s="1"/>
  <c r="B189" i="3"/>
  <c r="B192" i="3"/>
  <c r="B195" i="3"/>
  <c r="B216" i="3"/>
  <c r="B215" i="3"/>
  <c r="B213" i="3"/>
  <c r="B212" i="3"/>
  <c r="B210" i="3"/>
  <c r="B209" i="3"/>
  <c r="B207" i="3"/>
  <c r="B206" i="3"/>
  <c r="B205" i="3"/>
  <c r="B203" i="3"/>
  <c r="B202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1" i="3"/>
  <c r="B208" i="3"/>
  <c r="B204" i="3"/>
  <c r="B201" i="3" s="1"/>
  <c r="B199" i="3"/>
  <c r="B178" i="3"/>
  <c r="B174" i="3"/>
  <c r="B170" i="3"/>
  <c r="B166" i="3"/>
  <c r="B164" i="3"/>
  <c r="B160" i="3"/>
  <c r="B157" i="3"/>
  <c r="B154" i="3"/>
  <c r="B150" i="3"/>
  <c r="B147" i="3" s="1"/>
  <c r="B145" i="3"/>
  <c r="B141" i="3"/>
  <c r="B138" i="3"/>
  <c r="B135" i="3"/>
  <c r="B131" i="3"/>
  <c r="B128" i="3" s="1"/>
  <c r="B124" i="3"/>
  <c r="B120" i="3"/>
  <c r="B116" i="3"/>
  <c r="B114" i="3"/>
  <c r="B110" i="3"/>
  <c r="B107" i="3"/>
  <c r="B104" i="3"/>
  <c r="B100" i="3"/>
  <c r="B93" i="3"/>
  <c r="B89" i="3"/>
  <c r="B85" i="3"/>
  <c r="B83" i="3"/>
  <c r="B79" i="3"/>
  <c r="B76" i="3"/>
  <c r="B73" i="3"/>
  <c r="B69" i="3"/>
  <c r="B62" i="3"/>
  <c r="B58" i="3"/>
  <c r="B54" i="3"/>
  <c r="B52" i="3"/>
  <c r="A198" i="3"/>
  <c r="A163" i="3"/>
  <c r="A144" i="3"/>
  <c r="A113" i="3"/>
  <c r="A82" i="3"/>
  <c r="A51" i="3"/>
  <c r="C116" i="1"/>
  <c r="B116" i="1"/>
  <c r="C115" i="1"/>
  <c r="B115" i="1"/>
  <c r="C114" i="1"/>
  <c r="B114" i="1"/>
  <c r="B98" i="1"/>
  <c r="C98" i="1"/>
  <c r="E93" i="1"/>
  <c r="D93" i="1"/>
  <c r="C93" i="1"/>
  <c r="B93" i="1"/>
  <c r="B85" i="1"/>
  <c r="C85" i="1"/>
  <c r="D85" i="1"/>
  <c r="E85" i="1"/>
  <c r="F85" i="1"/>
  <c r="G85" i="1"/>
  <c r="H85" i="1"/>
  <c r="I85" i="1"/>
  <c r="I66" i="4" l="1"/>
  <c r="I68" i="4" s="1"/>
  <c r="H66" i="4"/>
  <c r="H68" i="4" s="1"/>
  <c r="G66" i="4"/>
  <c r="G68" i="4" s="1"/>
  <c r="F66" i="4"/>
  <c r="F68" i="4" s="1"/>
  <c r="E66" i="4"/>
  <c r="E68" i="4" s="1"/>
  <c r="D66" i="4"/>
  <c r="D68" i="4" s="1"/>
  <c r="C66" i="4"/>
  <c r="C68" i="4" s="1"/>
  <c r="B66" i="4"/>
  <c r="B68" i="4" s="1"/>
  <c r="D16" i="3"/>
  <c r="L10" i="3"/>
  <c r="J18" i="3"/>
  <c r="J16" i="3"/>
  <c r="F9" i="3"/>
  <c r="N16" i="3"/>
  <c r="F16" i="3"/>
  <c r="F12" i="3"/>
  <c r="N10" i="3"/>
  <c r="F10" i="3"/>
  <c r="F6" i="3"/>
  <c r="F4" i="3"/>
  <c r="L16" i="3"/>
  <c r="J4" i="3"/>
  <c r="I16" i="3"/>
  <c r="M15" i="3"/>
  <c r="E15" i="3"/>
  <c r="I10" i="3"/>
  <c r="M9" i="3"/>
  <c r="C16" i="3"/>
  <c r="H16" i="3"/>
  <c r="H10" i="3"/>
  <c r="G13" i="3"/>
  <c r="G16" i="3"/>
  <c r="G10" i="3"/>
  <c r="B15" i="3"/>
  <c r="B9" i="3"/>
  <c r="B7" i="3"/>
  <c r="B18" i="3"/>
  <c r="K147" i="3"/>
  <c r="K154" i="3" s="1"/>
  <c r="K214" i="3"/>
  <c r="K204" i="3" s="1"/>
  <c r="K206" i="3" s="1"/>
  <c r="K201" i="3"/>
  <c r="M207" i="3"/>
  <c r="M153" i="3"/>
  <c r="K182" i="3"/>
  <c r="K189" i="3" s="1"/>
  <c r="K192" i="3"/>
  <c r="K195" i="3"/>
  <c r="L213" i="3"/>
  <c r="M213" i="3" s="1"/>
  <c r="N213" i="3" s="1"/>
  <c r="L159" i="3"/>
  <c r="M159" i="3" s="1"/>
  <c r="N159" i="3" s="1"/>
  <c r="L111" i="3"/>
  <c r="M112" i="3"/>
  <c r="L80" i="3"/>
  <c r="M81" i="3"/>
  <c r="L174" i="3"/>
  <c r="M174" i="3" s="1"/>
  <c r="N174" i="3" s="1"/>
  <c r="L89" i="3"/>
  <c r="M89" i="3" s="1"/>
  <c r="N89" i="3" s="1"/>
  <c r="L211" i="3"/>
  <c r="M199" i="3"/>
  <c r="L157" i="3"/>
  <c r="M145" i="3"/>
  <c r="L197" i="3"/>
  <c r="L143" i="3"/>
  <c r="K208" i="3"/>
  <c r="L58" i="3"/>
  <c r="M58" i="3" s="1"/>
  <c r="N58" i="3" s="1"/>
  <c r="L166" i="3"/>
  <c r="L120" i="3"/>
  <c r="M120" i="3" s="1"/>
  <c r="N120" i="3" s="1"/>
  <c r="K185" i="3"/>
  <c r="K187" i="3" s="1"/>
  <c r="K114" i="3"/>
  <c r="L116" i="3"/>
  <c r="K83" i="3"/>
  <c r="L85" i="3"/>
  <c r="K52" i="3"/>
  <c r="L54" i="3"/>
  <c r="L216" i="3"/>
  <c r="L188" i="3"/>
  <c r="L162" i="3"/>
  <c r="L160" i="3" s="1"/>
  <c r="L150" i="3" s="1"/>
  <c r="L134" i="3"/>
  <c r="L103" i="3"/>
  <c r="L72" i="3"/>
  <c r="J204" i="3"/>
  <c r="J206" i="3" s="1"/>
  <c r="J201" i="3"/>
  <c r="J208" i="3" s="1"/>
  <c r="J211" i="3"/>
  <c r="J164" i="3"/>
  <c r="J150" i="3"/>
  <c r="J152" i="3" s="1"/>
  <c r="J157" i="3"/>
  <c r="J147" i="3"/>
  <c r="J154" i="3" s="1"/>
  <c r="J141" i="3"/>
  <c r="J115" i="3"/>
  <c r="J128" i="3"/>
  <c r="J138" i="3"/>
  <c r="J131" i="3"/>
  <c r="J133" i="3" s="1"/>
  <c r="J83" i="3"/>
  <c r="J76" i="3"/>
  <c r="J79" i="3"/>
  <c r="J69" i="3" s="1"/>
  <c r="J71" i="3" s="1"/>
  <c r="J53" i="3"/>
  <c r="G184" i="3"/>
  <c r="G203" i="3"/>
  <c r="G202" i="3"/>
  <c r="H183" i="3"/>
  <c r="H184" i="3"/>
  <c r="C183" i="3"/>
  <c r="C184" i="3"/>
  <c r="I134" i="3"/>
  <c r="E121" i="3"/>
  <c r="E123" i="3" s="1"/>
  <c r="I215" i="3"/>
  <c r="F212" i="3"/>
  <c r="C210" i="3"/>
  <c r="G207" i="3"/>
  <c r="C205" i="3"/>
  <c r="F196" i="3"/>
  <c r="F162" i="3"/>
  <c r="F161" i="3"/>
  <c r="D152" i="3"/>
  <c r="D151" i="3"/>
  <c r="I140" i="3"/>
  <c r="I139" i="3"/>
  <c r="I137" i="3"/>
  <c r="H134" i="3"/>
  <c r="H128" i="3"/>
  <c r="G128" i="3"/>
  <c r="G127" i="3"/>
  <c r="D117" i="3"/>
  <c r="D119" i="3" s="1"/>
  <c r="G109" i="3"/>
  <c r="I96" i="3"/>
  <c r="G90" i="3"/>
  <c r="G92" i="3" s="1"/>
  <c r="C80" i="3"/>
  <c r="G78" i="3"/>
  <c r="G77" i="3"/>
  <c r="C68" i="3"/>
  <c r="C67" i="3"/>
  <c r="F59" i="3"/>
  <c r="F61" i="3" s="1"/>
  <c r="F197" i="3"/>
  <c r="G216" i="3"/>
  <c r="H167" i="3"/>
  <c r="H169" i="3" s="1"/>
  <c r="H156" i="3"/>
  <c r="H155" i="3"/>
  <c r="E212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D213" i="3"/>
  <c r="I194" i="3"/>
  <c r="I190" i="3"/>
  <c r="I186" i="3"/>
  <c r="H171" i="3"/>
  <c r="H173" i="3" s="1"/>
  <c r="C159" i="3"/>
  <c r="C158" i="3"/>
  <c r="I147" i="3"/>
  <c r="F137" i="3"/>
  <c r="F136" i="3"/>
  <c r="G132" i="3"/>
  <c r="I99" i="3"/>
  <c r="J99" i="3" s="1"/>
  <c r="K99" i="3" s="1"/>
  <c r="L99" i="3" s="1"/>
  <c r="M99" i="3" s="1"/>
  <c r="N99" i="3" s="1"/>
  <c r="C72" i="3"/>
  <c r="C70" i="3"/>
  <c r="E215" i="3"/>
  <c r="C213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3" i="3"/>
  <c r="D142" i="3"/>
  <c r="G139" i="3"/>
  <c r="G136" i="3"/>
  <c r="D134" i="3"/>
  <c r="D132" i="3"/>
  <c r="I117" i="3"/>
  <c r="I119" i="3" s="1"/>
  <c r="H103" i="3"/>
  <c r="H77" i="3"/>
  <c r="H74" i="3"/>
  <c r="I72" i="3"/>
  <c r="I71" i="3"/>
  <c r="I129" i="3"/>
  <c r="I209" i="3"/>
  <c r="G134" i="3"/>
  <c r="G137" i="3"/>
  <c r="F128" i="3"/>
  <c r="F134" i="3"/>
  <c r="D125" i="3"/>
  <c r="D127" i="3" s="1"/>
  <c r="F112" i="3"/>
  <c r="F111" i="3"/>
  <c r="F215" i="3"/>
  <c r="G209" i="3"/>
  <c r="I205" i="3"/>
  <c r="E203" i="3"/>
  <c r="E197" i="3"/>
  <c r="G193" i="3"/>
  <c r="H179" i="3"/>
  <c r="H181" i="3" s="1"/>
  <c r="E169" i="3"/>
  <c r="F158" i="3"/>
  <c r="E155" i="3"/>
  <c r="F209" i="3"/>
  <c r="D215" i="3"/>
  <c r="I212" i="3"/>
  <c r="G210" i="3"/>
  <c r="E209" i="3"/>
  <c r="H206" i="3"/>
  <c r="H201" i="3"/>
  <c r="C197" i="3"/>
  <c r="G190" i="3"/>
  <c r="E191" i="3"/>
  <c r="C188" i="3"/>
  <c r="D182" i="3"/>
  <c r="E182" i="3"/>
  <c r="I162" i="3"/>
  <c r="C155" i="3"/>
  <c r="I153" i="3"/>
  <c r="G147" i="3"/>
  <c r="G152" i="3"/>
  <c r="E147" i="3"/>
  <c r="E142" i="3"/>
  <c r="H121" i="3"/>
  <c r="H123" i="3" s="1"/>
  <c r="E119" i="3"/>
  <c r="F108" i="3"/>
  <c r="G103" i="3"/>
  <c r="G102" i="3"/>
  <c r="H72" i="3"/>
  <c r="H71" i="3"/>
  <c r="H70" i="3"/>
  <c r="C201" i="3"/>
  <c r="H188" i="3"/>
  <c r="H186" i="3"/>
  <c r="H158" i="3"/>
  <c r="G158" i="3"/>
  <c r="I142" i="3"/>
  <c r="I136" i="3"/>
  <c r="E128" i="3"/>
  <c r="E133" i="3"/>
  <c r="I207" i="3"/>
  <c r="D201" i="3"/>
  <c r="I196" i="3"/>
  <c r="E194" i="3"/>
  <c r="H187" i="3"/>
  <c r="I156" i="3"/>
  <c r="F153" i="3"/>
  <c r="F151" i="3"/>
  <c r="C149" i="3"/>
  <c r="D147" i="3"/>
  <c r="I130" i="3"/>
  <c r="H112" i="3"/>
  <c r="I101" i="3"/>
  <c r="F103" i="3"/>
  <c r="F102" i="3"/>
  <c r="F101" i="3"/>
  <c r="D75" i="3"/>
  <c r="D74" i="3"/>
  <c r="C71" i="3"/>
  <c r="C108" i="3"/>
  <c r="H105" i="3"/>
  <c r="D101" i="3"/>
  <c r="H80" i="3"/>
  <c r="E77" i="3"/>
  <c r="G71" i="3"/>
  <c r="F70" i="3"/>
  <c r="L152" i="3" l="1"/>
  <c r="L154" i="3"/>
  <c r="M166" i="3"/>
  <c r="L164" i="3"/>
  <c r="M216" i="3"/>
  <c r="L215" i="3"/>
  <c r="N145" i="3"/>
  <c r="M157" i="3"/>
  <c r="M147" i="3"/>
  <c r="L52" i="3"/>
  <c r="M54" i="3"/>
  <c r="M80" i="3"/>
  <c r="N81" i="3"/>
  <c r="N80" i="3" s="1"/>
  <c r="K79" i="3"/>
  <c r="K69" i="3" s="1"/>
  <c r="K71" i="3" s="1"/>
  <c r="K53" i="3"/>
  <c r="K76" i="3"/>
  <c r="M72" i="3"/>
  <c r="M103" i="3"/>
  <c r="M134" i="3"/>
  <c r="L114" i="3"/>
  <c r="M116" i="3"/>
  <c r="N153" i="3"/>
  <c r="L83" i="3"/>
  <c r="M85" i="3"/>
  <c r="N199" i="3"/>
  <c r="M211" i="3"/>
  <c r="M201" i="3"/>
  <c r="L214" i="3"/>
  <c r="L204" i="3" s="1"/>
  <c r="K128" i="3"/>
  <c r="K135" i="3" s="1"/>
  <c r="K115" i="3"/>
  <c r="K138" i="3"/>
  <c r="K141" i="3"/>
  <c r="K131" i="3" s="1"/>
  <c r="K133" i="3" s="1"/>
  <c r="L142" i="3"/>
  <c r="M143" i="3"/>
  <c r="M111" i="3"/>
  <c r="N112" i="3"/>
  <c r="N111" i="3" s="1"/>
  <c r="K97" i="3"/>
  <c r="K104" i="3" s="1"/>
  <c r="K84" i="3"/>
  <c r="K107" i="3"/>
  <c r="K110" i="3"/>
  <c r="K100" i="3" s="1"/>
  <c r="K102" i="3" s="1"/>
  <c r="M162" i="3"/>
  <c r="L161" i="3"/>
  <c r="M188" i="3"/>
  <c r="L196" i="3"/>
  <c r="M197" i="3"/>
  <c r="N207" i="3"/>
  <c r="J182" i="3"/>
  <c r="J192" i="3"/>
  <c r="J195" i="3"/>
  <c r="J185" i="3" s="1"/>
  <c r="J187" i="3" s="1"/>
  <c r="J135" i="3"/>
  <c r="J110" i="3"/>
  <c r="J100" i="3" s="1"/>
  <c r="J102" i="3" s="1"/>
  <c r="J84" i="3"/>
  <c r="J97" i="3"/>
  <c r="J104" i="3" s="1"/>
  <c r="J107" i="3"/>
  <c r="D203" i="3"/>
  <c r="D202" i="3"/>
  <c r="F129" i="3"/>
  <c r="F130" i="3"/>
  <c r="I67" i="3"/>
  <c r="I68" i="3"/>
  <c r="J68" i="3" s="1"/>
  <c r="E202" i="3"/>
  <c r="G149" i="3"/>
  <c r="G148" i="3"/>
  <c r="G98" i="3"/>
  <c r="G99" i="3"/>
  <c r="E68" i="3"/>
  <c r="E67" i="3"/>
  <c r="H203" i="3"/>
  <c r="H202" i="3"/>
  <c r="H98" i="3"/>
  <c r="H99" i="3"/>
  <c r="F68" i="3"/>
  <c r="F67" i="3"/>
  <c r="G67" i="3"/>
  <c r="I98" i="3"/>
  <c r="G130" i="3"/>
  <c r="G129" i="3"/>
  <c r="D149" i="3"/>
  <c r="D148" i="3"/>
  <c r="F184" i="3"/>
  <c r="F183" i="3"/>
  <c r="I149" i="3"/>
  <c r="I148" i="3"/>
  <c r="E129" i="3"/>
  <c r="E130" i="3"/>
  <c r="E183" i="3"/>
  <c r="E184" i="3"/>
  <c r="D184" i="3"/>
  <c r="D183" i="3"/>
  <c r="H148" i="3"/>
  <c r="H149" i="3"/>
  <c r="I202" i="3"/>
  <c r="I203" i="3"/>
  <c r="H130" i="3"/>
  <c r="H129" i="3"/>
  <c r="D68" i="3"/>
  <c r="D67" i="3"/>
  <c r="C202" i="3"/>
  <c r="C203" i="3"/>
  <c r="C99" i="3"/>
  <c r="C98" i="3"/>
  <c r="D98" i="3"/>
  <c r="E149" i="3"/>
  <c r="E148" i="3"/>
  <c r="F148" i="3"/>
  <c r="G183" i="3"/>
  <c r="K68" i="3" l="1"/>
  <c r="J66" i="3"/>
  <c r="N162" i="3"/>
  <c r="N161" i="3" s="1"/>
  <c r="M161" i="3"/>
  <c r="N134" i="3"/>
  <c r="N211" i="3"/>
  <c r="N201" i="3"/>
  <c r="N160" i="3"/>
  <c r="N150" i="3" s="1"/>
  <c r="N152" i="3" s="1"/>
  <c r="N157" i="3"/>
  <c r="N147" i="3"/>
  <c r="L182" i="3"/>
  <c r="L189" i="3" s="1"/>
  <c r="L195" i="3"/>
  <c r="L185" i="3" s="1"/>
  <c r="L187" i="3" s="1"/>
  <c r="L192" i="3"/>
  <c r="N103" i="3"/>
  <c r="L206" i="3"/>
  <c r="L208" i="3"/>
  <c r="L53" i="3"/>
  <c r="L76" i="3"/>
  <c r="L79" i="3"/>
  <c r="L69" i="3" s="1"/>
  <c r="L71" i="3" s="1"/>
  <c r="N166" i="3"/>
  <c r="N164" i="3" s="1"/>
  <c r="M164" i="3"/>
  <c r="L97" i="3"/>
  <c r="L110" i="3"/>
  <c r="L100" i="3" s="1"/>
  <c r="L102" i="3" s="1"/>
  <c r="L107" i="3"/>
  <c r="L84" i="3"/>
  <c r="N216" i="3"/>
  <c r="N215" i="3" s="1"/>
  <c r="M215" i="3"/>
  <c r="N72" i="3"/>
  <c r="M208" i="3"/>
  <c r="N116" i="3"/>
  <c r="N114" i="3" s="1"/>
  <c r="M114" i="3"/>
  <c r="N85" i="3"/>
  <c r="N83" i="3" s="1"/>
  <c r="M83" i="3"/>
  <c r="M196" i="3"/>
  <c r="N197" i="3"/>
  <c r="N196" i="3" s="1"/>
  <c r="N54" i="3"/>
  <c r="N52" i="3" s="1"/>
  <c r="M52" i="3"/>
  <c r="N188" i="3"/>
  <c r="M142" i="3"/>
  <c r="N143" i="3"/>
  <c r="N142" i="3" s="1"/>
  <c r="M214" i="3"/>
  <c r="M204" i="3" s="1"/>
  <c r="M206" i="3" s="1"/>
  <c r="L128" i="3"/>
  <c r="L141" i="3"/>
  <c r="L131" i="3" s="1"/>
  <c r="L133" i="3" s="1"/>
  <c r="L138" i="3"/>
  <c r="L115" i="3"/>
  <c r="M160" i="3"/>
  <c r="M150" i="3" s="1"/>
  <c r="M152" i="3" s="1"/>
  <c r="J189" i="3"/>
  <c r="J5" i="3" l="1"/>
  <c r="J73" i="3"/>
  <c r="J11" i="3" s="1"/>
  <c r="L68" i="3"/>
  <c r="K66" i="3"/>
  <c r="M97" i="3"/>
  <c r="M84" i="3"/>
  <c r="M107" i="3"/>
  <c r="M110" i="3"/>
  <c r="M100" i="3" s="1"/>
  <c r="M102" i="3" s="1"/>
  <c r="N182" i="3"/>
  <c r="N189" i="3" s="1"/>
  <c r="N192" i="3"/>
  <c r="N195" i="3"/>
  <c r="N97" i="3"/>
  <c r="N84" i="3"/>
  <c r="N107" i="3"/>
  <c r="N110" i="3"/>
  <c r="N100" i="3" s="1"/>
  <c r="N102" i="3" s="1"/>
  <c r="N214" i="3"/>
  <c r="N204" i="3" s="1"/>
  <c r="N206" i="3" s="1"/>
  <c r="M154" i="3"/>
  <c r="N185" i="3"/>
  <c r="N187" i="3" s="1"/>
  <c r="M128" i="3"/>
  <c r="M115" i="3"/>
  <c r="M138" i="3"/>
  <c r="M141" i="3"/>
  <c r="M131" i="3" s="1"/>
  <c r="M133" i="3" s="1"/>
  <c r="M53" i="3"/>
  <c r="M76" i="3"/>
  <c r="M79" i="3"/>
  <c r="M69" i="3" s="1"/>
  <c r="M71" i="3" s="1"/>
  <c r="N128" i="3"/>
  <c r="N115" i="3"/>
  <c r="N138" i="3"/>
  <c r="N141" i="3"/>
  <c r="N131" i="3" s="1"/>
  <c r="N133" i="3" s="1"/>
  <c r="N154" i="3"/>
  <c r="N53" i="3"/>
  <c r="N76" i="3"/>
  <c r="N79" i="3"/>
  <c r="L135" i="3"/>
  <c r="L104" i="3"/>
  <c r="N69" i="3"/>
  <c r="N71" i="3" s="1"/>
  <c r="M182" i="3"/>
  <c r="M189" i="3" s="1"/>
  <c r="M192" i="3"/>
  <c r="M195" i="3"/>
  <c r="M185" i="3" s="1"/>
  <c r="M187" i="3" s="1"/>
  <c r="M68" i="3" l="1"/>
  <c r="L66" i="3"/>
  <c r="J13" i="3"/>
  <c r="J12" i="3"/>
  <c r="K5" i="3"/>
  <c r="K73" i="3"/>
  <c r="K11" i="3" s="1"/>
  <c r="J7" i="3"/>
  <c r="J6" i="3"/>
  <c r="N104" i="3"/>
  <c r="N135" i="3"/>
  <c r="M135" i="3"/>
  <c r="N208" i="3"/>
  <c r="M104" i="3"/>
  <c r="K13" i="3" l="1"/>
  <c r="K12" i="3"/>
  <c r="K7" i="3"/>
  <c r="K6" i="3"/>
  <c r="L73" i="3"/>
  <c r="L11" i="3" s="1"/>
  <c r="L5" i="3"/>
  <c r="N68" i="3"/>
  <c r="N66" i="3" s="1"/>
  <c r="M66" i="3"/>
  <c r="N73" i="3" l="1"/>
  <c r="N11" i="3" s="1"/>
  <c r="N5" i="3"/>
  <c r="L12" i="3"/>
  <c r="L13" i="3"/>
  <c r="M73" i="3"/>
  <c r="M11" i="3" s="1"/>
  <c r="M5" i="3"/>
  <c r="L7" i="3"/>
  <c r="L6" i="3"/>
  <c r="M7" i="3" l="1"/>
  <c r="M6" i="3"/>
  <c r="N6" i="3"/>
  <c r="N7" i="3"/>
  <c r="M12" i="3"/>
  <c r="M13" i="3"/>
  <c r="N12" i="3"/>
  <c r="N1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I166" i="1"/>
  <c r="I167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E37" i="3" s="1"/>
  <c r="D109" i="1"/>
  <c r="D21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41" i="3" l="1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7" i="3" l="1"/>
  <c r="K45" i="3"/>
  <c r="K46" i="3" s="1"/>
  <c r="J36" i="3"/>
  <c r="J42" i="3"/>
  <c r="E59" i="1"/>
  <c r="E60" i="1" s="1"/>
  <c r="K42" i="3"/>
  <c r="N21" i="3"/>
  <c r="N22" i="3" s="1"/>
  <c r="L49" i="3"/>
  <c r="M50" i="3"/>
  <c r="M48" i="3" s="1"/>
  <c r="M38" i="3" s="1"/>
  <c r="L37" i="3"/>
  <c r="K35" i="3"/>
  <c r="K36" i="3" s="1"/>
  <c r="M22" i="3"/>
  <c r="E12" i="1"/>
  <c r="E145" i="1"/>
  <c r="F12" i="1"/>
  <c r="F145" i="1"/>
  <c r="H12" i="1"/>
  <c r="H145" i="1"/>
  <c r="I12" i="1"/>
  <c r="I145" i="1"/>
  <c r="B12" i="1"/>
  <c r="B145" i="1"/>
  <c r="C12" i="1"/>
  <c r="C145" i="1"/>
  <c r="D12" i="1"/>
  <c r="D145" i="1"/>
  <c r="B60" i="1"/>
  <c r="F60" i="1"/>
  <c r="G10" i="1"/>
  <c r="I59" i="1"/>
  <c r="I60" i="1" s="1"/>
  <c r="G60" i="1"/>
  <c r="H60" i="1"/>
  <c r="C60" i="1"/>
  <c r="D60" i="1"/>
  <c r="C20" i="1" l="1"/>
  <c r="C64" i="1"/>
  <c r="C76" i="1" s="1"/>
  <c r="C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B20" i="1"/>
  <c r="B64" i="1"/>
  <c r="B76" i="1" s="1"/>
  <c r="B96" i="1" s="1"/>
  <c r="I20" i="1"/>
  <c r="I64" i="1"/>
  <c r="I76" i="1" s="1"/>
  <c r="I96" i="1" s="1"/>
  <c r="D20" i="1"/>
  <c r="D64" i="1"/>
  <c r="D76" i="1" s="1"/>
  <c r="D96" i="1" s="1"/>
  <c r="D98" i="1" s="1"/>
  <c r="D99" i="1" s="1"/>
  <c r="K43" i="3"/>
  <c r="K44" i="3"/>
  <c r="J43" i="3"/>
  <c r="J44" i="3"/>
  <c r="M49" i="3"/>
  <c r="N50" i="3"/>
  <c r="N49" i="3" s="1"/>
  <c r="M47" i="3"/>
  <c r="L45" i="3"/>
  <c r="L46" i="3" s="1"/>
  <c r="M37" i="3"/>
  <c r="L35" i="3"/>
  <c r="G12" i="1"/>
  <c r="G145" i="1"/>
  <c r="G20" i="1" l="1"/>
  <c r="G64" i="1"/>
  <c r="G76" i="1" s="1"/>
  <c r="G96" i="1" s="1"/>
  <c r="G98" i="1" s="1"/>
  <c r="G99" i="1" s="1"/>
  <c r="H99" i="1"/>
  <c r="L36" i="3"/>
  <c r="L42" i="3"/>
  <c r="N47" i="3"/>
  <c r="M45" i="3"/>
  <c r="M46" i="3" s="1"/>
  <c r="I98" i="1"/>
  <c r="I99" i="1" s="1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<sst xmlns="http://schemas.openxmlformats.org/spreadsheetml/2006/main" count="518" uniqueCount="203">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</sst>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0" fontId="22" fillId="0" borderId="0" xfId="0" applyFont="1"/>
    <xf numFmtId="4" fontId="22" fillId="0" borderId="0" xfId="0" applyNumberFormat="1" applyFont="1"/>
    <xf numFmtId="3" fontId="22" fillId="0" borderId="0" xfId="0" applyNumberFormat="1" applyFont="1"/>
    <xf numFmtId="0" fontId="24" fillId="0" borderId="0" xfId="0" applyFont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/>
    <xf numFmtId="165" fontId="0" fillId="0" borderId="0" xfId="0" applyNumberFormat="1" applyFill="1"/>
    <xf numFmtId="0" fontId="2" fillId="0" borderId="2" xfId="0" applyFont="1" applyFill="1" applyBorder="1"/>
    <xf numFmtId="165" fontId="2" fillId="0" borderId="2" xfId="1" applyNumberFormat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/>
    <xf numFmtId="0" fontId="0" fillId="0" borderId="0" xfId="0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bw72/Desktop/Quill%20Capital%20Partners/Completed%20Excel%20Tasks/Joshua_Task%209%20-%20Building%20Operational%20Forecast%20Model_Resubmission_3_Final.xlsx" TargetMode="External"/><Relationship Id="rId1" Type="http://schemas.openxmlformats.org/officeDocument/2006/relationships/externalLinkPath" Target="/Users/jbw72/Downloads/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A113" t="str">
            <v>Europe, Middle East &amp; Africa</v>
          </cell>
        </row>
        <row r="117">
          <cell r="A117" t="str">
            <v>Greater China</v>
          </cell>
        </row>
        <row r="121">
          <cell r="A121" t="str">
            <v>Asia Pacific &amp; Latin America</v>
          </cell>
        </row>
        <row r="125">
          <cell r="A125" t="str">
            <v>Global Brand Divisions</v>
          </cell>
        </row>
        <row r="127">
          <cell r="A127" t="str">
            <v>Converse</v>
          </cell>
        </row>
        <row r="132">
          <cell r="A132" t="str">
            <v>Corporate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/>
  <cols>
    <col min="1" max="1" width="176.1640625" style="19" customWidth="1"/>
  </cols>
  <sheetData>
    <row r="1" spans="1:1" ht="25">
      <c r="A1" s="18" t="s">
        <v>20</v>
      </c>
    </row>
    <row r="2" spans="1:1" ht="16">
      <c r="A2" s="33" t="s">
        <v>195</v>
      </c>
    </row>
    <row r="3" spans="1:1" ht="16">
      <c r="A3" s="33" t="s">
        <v>194</v>
      </c>
    </row>
    <row r="4" spans="1:1" ht="16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zoomScale="75" workbookViewId="0">
      <selection activeCell="B19" sqref="B19:I19"/>
    </sheetView>
  </sheetViews>
  <sheetFormatPr baseColWidth="10" defaultColWidth="8.83203125" defaultRowHeight="15"/>
  <cols>
    <col min="1" max="1" width="48.83203125" customWidth="1"/>
    <col min="2" max="14" width="11.8320312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 t="shared" ref="B8:N8" si="32">SUM(B38, B69, B100, B131, B185, B204)</f>
        <v>396</v>
      </c>
      <c r="C8" s="43">
        <f t="shared" si="32"/>
        <v>419</v>
      </c>
      <c r="D8" s="43">
        <f t="shared" si="32"/>
        <v>473</v>
      </c>
      <c r="E8" s="43">
        <f t="shared" si="32"/>
        <v>530</v>
      </c>
      <c r="F8" s="43">
        <f t="shared" si="32"/>
        <v>510</v>
      </c>
      <c r="G8" s="43">
        <f t="shared" si="32"/>
        <v>507</v>
      </c>
      <c r="H8" s="43">
        <f t="shared" si="32"/>
        <v>522</v>
      </c>
      <c r="I8" s="43">
        <f t="shared" si="32"/>
        <v>497</v>
      </c>
      <c r="J8" s="43">
        <f t="shared" si="32"/>
        <v>497</v>
      </c>
      <c r="K8" s="43">
        <f t="shared" si="32"/>
        <v>497</v>
      </c>
      <c r="L8" s="43">
        <f t="shared" si="32"/>
        <v>497</v>
      </c>
      <c r="M8" s="43">
        <f t="shared" si="32"/>
        <v>497</v>
      </c>
      <c r="N8" s="43">
        <f t="shared" si="32"/>
        <v>497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5.8080808080808177E-2</v>
      </c>
      <c r="D9" s="42">
        <f t="shared" ref="D9" si="35">+IFERROR(D8/C8-1,"nm")</f>
        <v>0.12887828162291171</v>
      </c>
      <c r="E9" s="42">
        <f t="shared" ref="E9" si="36">+IFERROR(E8/D8-1,"nm")</f>
        <v>0.12050739957716705</v>
      </c>
      <c r="F9" s="42">
        <f t="shared" ref="F9" si="37">+IFERROR(F8/E8-1,"nm")</f>
        <v>-3.7735849056603765E-2</v>
      </c>
      <c r="G9" s="42">
        <f t="shared" ref="G9" si="38">+IFERROR(G8/F8-1,"nm")</f>
        <v>-5.8823529411764497E-3</v>
      </c>
      <c r="H9" s="42">
        <f t="shared" ref="H9" si="39">+IFERROR(H8/G8-1,"nm")</f>
        <v>2.9585798816567976E-2</v>
      </c>
      <c r="I9" s="42">
        <f t="shared" ref="I9" si="40">+IFERROR(I8/H8-1,"nm")</f>
        <v>-4.789272030651337E-2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1.2940753570144766E-2</v>
      </c>
      <c r="C10" s="42">
        <f t="shared" ref="C10:N10" si="46">+IFERROR(C8/C$3,"nm")</f>
        <v>1.2941685198912775E-2</v>
      </c>
      <c r="D10" s="42">
        <f t="shared" si="46"/>
        <v>1.3770014556040757E-2</v>
      </c>
      <c r="E10" s="42">
        <f t="shared" si="46"/>
        <v>1.4561639695579305E-2</v>
      </c>
      <c r="F10" s="42">
        <f t="shared" si="46"/>
        <v>1.303780964797914E-2</v>
      </c>
      <c r="G10" s="42">
        <f t="shared" si="46"/>
        <v>1.3555062428147475E-2</v>
      </c>
      <c r="H10" s="42">
        <f t="shared" si="46"/>
        <v>1.1720328708069513E-2</v>
      </c>
      <c r="I10" s="42">
        <f t="shared" si="46"/>
        <v>1.0640119888674802E-2</v>
      </c>
      <c r="J10" s="42">
        <f t="shared" si="46"/>
        <v>1.0640119888674802E-2</v>
      </c>
      <c r="K10" s="42">
        <f t="shared" si="46"/>
        <v>1.0640119888674802E-2</v>
      </c>
      <c r="L10" s="42">
        <f t="shared" si="46"/>
        <v>1.0640119888674802E-2</v>
      </c>
      <c r="M10" s="42">
        <f t="shared" si="46"/>
        <v>1.0640119888674802E-2</v>
      </c>
      <c r="N10" s="42">
        <f t="shared" si="46"/>
        <v>1.0640119888674802E-2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str">
        <f>[1]Historicals!A113</f>
        <v>Europe, Middle East &amp; Africa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str">
        <f>[1]Historicals!A117</f>
        <v>Greater China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str">
        <f>[1]Historicals!A121</f>
        <v>Asia Pacific &amp; Latin America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str">
        <f>[1]Historicals!A125</f>
        <v>Global Brand Divisions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str">
        <f>[1]Historicals!A127</f>
        <v>Converse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str">
        <f>[1]Historicals!A132</f>
        <v>Corporate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2" activePane="bottomLeft" state="frozen"/>
      <selection pane="bottomLeft" activeCell="A76" sqref="A76"/>
    </sheetView>
  </sheetViews>
  <sheetFormatPr baseColWidth="10" defaultColWidth="8.83203125" defaultRowHeight="15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9" ht="16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57">
        <v>3011</v>
      </c>
      <c r="C31" s="57">
        <v>3520</v>
      </c>
      <c r="D31" s="57">
        <v>3989</v>
      </c>
      <c r="E31" s="57">
        <v>4454</v>
      </c>
      <c r="F31" s="57">
        <v>4744</v>
      </c>
      <c r="G31" s="57">
        <v>4866</v>
      </c>
      <c r="H31" s="57">
        <v>4904</v>
      </c>
      <c r="I31" s="57">
        <v>4791</v>
      </c>
    </row>
    <row r="32" spans="1:9">
      <c r="A32" s="2" t="s">
        <v>38</v>
      </c>
      <c r="B32" s="57" t="s">
        <v>197</v>
      </c>
      <c r="C32" s="57" t="s">
        <v>198</v>
      </c>
      <c r="D32" s="57" t="s">
        <v>198</v>
      </c>
      <c r="E32" s="57" t="s">
        <v>198</v>
      </c>
      <c r="F32" s="57" t="s">
        <v>198</v>
      </c>
      <c r="G32" s="57">
        <v>3097</v>
      </c>
      <c r="H32" s="57">
        <v>3113</v>
      </c>
      <c r="I32" s="57">
        <v>2926</v>
      </c>
    </row>
    <row r="33" spans="1:10">
      <c r="A33" s="2" t="s">
        <v>39</v>
      </c>
      <c r="B33" s="57">
        <v>281</v>
      </c>
      <c r="C33" s="57">
        <v>281</v>
      </c>
      <c r="D33" s="57">
        <v>283</v>
      </c>
      <c r="E33" s="57">
        <v>285</v>
      </c>
      <c r="F33" s="57">
        <v>283</v>
      </c>
      <c r="G33" s="57">
        <v>274</v>
      </c>
      <c r="H33" s="57">
        <v>269</v>
      </c>
      <c r="I33" s="57">
        <v>286</v>
      </c>
    </row>
    <row r="34" spans="1:10">
      <c r="A34" s="2" t="s">
        <v>40</v>
      </c>
      <c r="B34" s="57">
        <v>131</v>
      </c>
      <c r="C34" s="57">
        <v>131</v>
      </c>
      <c r="D34" s="57">
        <v>139</v>
      </c>
      <c r="E34" s="57">
        <v>154</v>
      </c>
      <c r="F34" s="57">
        <v>154</v>
      </c>
      <c r="G34" s="57">
        <v>223</v>
      </c>
      <c r="H34" s="57">
        <v>242</v>
      </c>
      <c r="I34" s="57">
        <v>284</v>
      </c>
    </row>
    <row r="35" spans="1:10">
      <c r="A35" s="2" t="s">
        <v>41</v>
      </c>
      <c r="B35" s="57">
        <v>2587</v>
      </c>
      <c r="C35" s="57">
        <v>2439</v>
      </c>
      <c r="D35" s="57">
        <v>2787</v>
      </c>
      <c r="E35" s="57">
        <v>2509</v>
      </c>
      <c r="F35" s="57">
        <v>2011</v>
      </c>
      <c r="G35" s="57">
        <v>2326</v>
      </c>
      <c r="H35" s="57">
        <v>2921</v>
      </c>
      <c r="I35" s="57">
        <v>3821</v>
      </c>
    </row>
    <row r="36" spans="1:10" ht="16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0" ht="16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0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0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0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0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0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10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0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0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5"/>
    </row>
    <row r="46" spans="1:10">
      <c r="A46" s="2" t="s">
        <v>49</v>
      </c>
      <c r="B46" s="57">
        <v>1079</v>
      </c>
      <c r="C46" s="57">
        <v>2010</v>
      </c>
      <c r="D46" s="57">
        <v>3471</v>
      </c>
      <c r="E46" s="57">
        <v>3468</v>
      </c>
      <c r="F46" s="57">
        <v>3464</v>
      </c>
      <c r="G46" s="57">
        <v>9406</v>
      </c>
      <c r="H46" s="57">
        <v>9413</v>
      </c>
      <c r="I46" s="57">
        <v>8920</v>
      </c>
    </row>
    <row r="47" spans="1:10">
      <c r="A47" s="2" t="s">
        <v>50</v>
      </c>
      <c r="B47" s="57" t="s">
        <v>198</v>
      </c>
      <c r="C47" s="57" t="s">
        <v>198</v>
      </c>
      <c r="D47" s="57" t="s">
        <v>198</v>
      </c>
      <c r="E47" s="57" t="s">
        <v>198</v>
      </c>
      <c r="F47" s="57" t="s">
        <v>198</v>
      </c>
      <c r="G47" s="57">
        <v>2913</v>
      </c>
      <c r="H47" s="57">
        <v>2931</v>
      </c>
      <c r="I47" s="57">
        <v>2777</v>
      </c>
    </row>
    <row r="48" spans="1:10">
      <c r="A48" s="2" t="s">
        <v>51</v>
      </c>
      <c r="B48" s="57">
        <v>1479</v>
      </c>
      <c r="C48" s="57">
        <v>1770</v>
      </c>
      <c r="D48" s="57">
        <v>1907</v>
      </c>
      <c r="E48" s="57">
        <v>3216</v>
      </c>
      <c r="F48" s="57">
        <v>3347</v>
      </c>
      <c r="G48" s="57">
        <v>2684</v>
      </c>
      <c r="H48" s="57">
        <v>2955</v>
      </c>
      <c r="I48" s="57">
        <v>2613</v>
      </c>
    </row>
    <row r="49" spans="1:9">
      <c r="A49" s="2" t="s">
        <v>52</v>
      </c>
      <c r="B49" s="57" t="s">
        <v>198</v>
      </c>
      <c r="C49" s="57" t="s">
        <v>198</v>
      </c>
      <c r="D49" s="57" t="s">
        <v>198</v>
      </c>
      <c r="E49" s="57" t="s">
        <v>198</v>
      </c>
      <c r="F49" s="57" t="s">
        <v>198</v>
      </c>
      <c r="G49" s="57"/>
      <c r="H49" s="57"/>
      <c r="I49" s="57"/>
    </row>
    <row r="50" spans="1:9">
      <c r="A50" s="11" t="s">
        <v>53</v>
      </c>
      <c r="B50" s="57" t="s">
        <v>198</v>
      </c>
      <c r="C50" s="57" t="s">
        <v>198</v>
      </c>
      <c r="D50" s="57" t="s">
        <v>198</v>
      </c>
      <c r="E50" s="57" t="s">
        <v>198</v>
      </c>
      <c r="F50" s="57" t="s">
        <v>198</v>
      </c>
      <c r="G50" s="57" t="s">
        <v>198</v>
      </c>
      <c r="H50" s="57" t="s">
        <v>199</v>
      </c>
      <c r="I50" s="57" t="s">
        <v>200</v>
      </c>
    </row>
    <row r="51" spans="1:9">
      <c r="A51" s="2" t="s">
        <v>54</v>
      </c>
      <c r="B51" s="57"/>
      <c r="C51" s="57"/>
      <c r="D51" s="57"/>
      <c r="E51" s="57"/>
      <c r="F51" s="57"/>
      <c r="G51" s="57"/>
      <c r="H51" s="57"/>
      <c r="I51" s="57"/>
    </row>
    <row r="52" spans="1:9">
      <c r="A52" s="11" t="s">
        <v>55</v>
      </c>
      <c r="B52" s="57"/>
      <c r="C52" s="57"/>
      <c r="D52" s="57"/>
      <c r="E52" s="57"/>
      <c r="F52" s="57"/>
      <c r="G52" s="57"/>
      <c r="H52" s="57"/>
      <c r="I52" s="57"/>
    </row>
    <row r="53" spans="1:9">
      <c r="A53" s="17" t="s">
        <v>56</v>
      </c>
      <c r="B53" s="57" t="s">
        <v>198</v>
      </c>
      <c r="C53" s="57" t="s">
        <v>198</v>
      </c>
      <c r="D53" s="57" t="s">
        <v>198</v>
      </c>
      <c r="E53" s="57" t="s">
        <v>198</v>
      </c>
      <c r="F53" s="57" t="s">
        <v>198</v>
      </c>
      <c r="G53" s="57" t="s">
        <v>198</v>
      </c>
      <c r="H53" s="57"/>
      <c r="I53" s="57"/>
    </row>
    <row r="54" spans="1:9">
      <c r="A54" s="17" t="s">
        <v>57</v>
      </c>
      <c r="B54" s="57">
        <v>3</v>
      </c>
      <c r="C54" s="57">
        <v>3</v>
      </c>
      <c r="D54" s="57">
        <v>3</v>
      </c>
      <c r="E54" s="57">
        <v>3</v>
      </c>
      <c r="F54" s="57">
        <v>3</v>
      </c>
      <c r="G54" s="57">
        <v>3</v>
      </c>
      <c r="H54" s="57">
        <v>3</v>
      </c>
      <c r="I54" s="57">
        <v>3</v>
      </c>
    </row>
    <row r="55" spans="1:9">
      <c r="A55" s="17" t="s">
        <v>58</v>
      </c>
      <c r="B55" s="57">
        <v>6773</v>
      </c>
      <c r="C55" s="57">
        <v>7786</v>
      </c>
      <c r="D55" s="57">
        <v>8638</v>
      </c>
      <c r="E55" s="57">
        <v>6384</v>
      </c>
      <c r="F55" s="57">
        <v>7163</v>
      </c>
      <c r="G55" s="57">
        <v>8299</v>
      </c>
      <c r="H55" s="57">
        <v>9965</v>
      </c>
      <c r="I55" s="5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84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84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84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84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84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83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84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84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84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84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9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>
      <c r="A77" s="90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83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83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83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83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83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83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83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91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2">
      <c r="A86" s="90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83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83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83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83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83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83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83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91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12">
      <c r="A95" s="83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91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>
      <c r="A97" s="85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>
      <c r="A98" s="87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>
      <c r="A99" s="9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s="85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83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84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84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6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6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6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6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6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2"/>
  <sheetViews>
    <sheetView tabSelected="1" zoomScale="86" workbookViewId="0">
      <selection activeCell="G18" sqref="G18"/>
    </sheetView>
  </sheetViews>
  <sheetFormatPr baseColWidth="10" defaultColWidth="8.83203125" defaultRowHeight="15"/>
  <cols>
    <col min="1" max="1" width="48.83203125" customWidth="1"/>
    <col min="2" max="14" width="11.83203125" customWidth="1"/>
    <col min="15" max="15" width="39.8320312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396</v>
      </c>
      <c r="C6" s="51">
        <f>'Segmental forecast'!C8</f>
        <v>419</v>
      </c>
      <c r="D6" s="51">
        <f>'Segmental forecast'!D8</f>
        <v>473</v>
      </c>
      <c r="E6" s="51">
        <f>'Segmental forecast'!E8</f>
        <v>530</v>
      </c>
      <c r="F6" s="51">
        <f>'Segmental forecast'!F8</f>
        <v>510</v>
      </c>
      <c r="G6" s="51">
        <f>'Segmental forecast'!G8</f>
        <v>507</v>
      </c>
      <c r="H6" s="51">
        <f>'Segmental forecast'!H8</f>
        <v>522</v>
      </c>
      <c r="I6" s="51">
        <f>'Segmental forecast'!I8</f>
        <v>497</v>
      </c>
      <c r="J6" s="51"/>
      <c r="K6" s="51"/>
      <c r="L6" s="51"/>
      <c r="M6" s="51"/>
      <c r="N6" s="51"/>
    </row>
    <row r="7" spans="1:17">
      <c r="A7" s="4" t="s">
        <v>134</v>
      </c>
      <c r="B7" s="5">
        <f>Historicals!B144</f>
        <v>4233</v>
      </c>
      <c r="C7" s="5">
        <f>Historicals!C144</f>
        <v>4642</v>
      </c>
      <c r="D7" s="5">
        <f>Historicals!D144</f>
        <v>4945</v>
      </c>
      <c r="E7" s="5">
        <f>Historicals!E144</f>
        <v>4379</v>
      </c>
      <c r="F7" s="5">
        <f>Historicals!F144</f>
        <v>4850</v>
      </c>
      <c r="G7" s="5">
        <f>Historicals!G144</f>
        <v>2976</v>
      </c>
      <c r="H7" s="5">
        <f>Historicals!H144</f>
        <v>6923</v>
      </c>
      <c r="I7" s="5">
        <f>Historicals!I144</f>
        <v>6856</v>
      </c>
      <c r="J7" s="5"/>
      <c r="K7" s="5"/>
      <c r="L7" s="5"/>
      <c r="M7" s="5"/>
      <c r="N7" s="5"/>
    </row>
    <row r="8" spans="1:17">
      <c r="A8" s="37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7">
      <c r="A9" s="37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7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93"/>
      <c r="P10" s="93"/>
      <c r="Q10" s="93"/>
    </row>
    <row r="11" spans="1:17">
      <c r="A11" s="4" t="s">
        <v>144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3"/>
      <c r="K12" s="3"/>
      <c r="L12" s="3"/>
      <c r="M12" s="3"/>
      <c r="N12" s="3"/>
    </row>
    <row r="13" spans="1:17">
      <c r="A13" s="46" t="s">
        <v>145</v>
      </c>
      <c r="B13" s="52">
        <f>B12/B11</f>
        <v>0.22164090368608799</v>
      </c>
      <c r="C13" s="52">
        <f t="shared" ref="C13:I13" si="2">C12/C11</f>
        <v>0.18667531905688947</v>
      </c>
      <c r="D13" s="52">
        <f t="shared" si="2"/>
        <v>0.13221449038067951</v>
      </c>
      <c r="E13" s="52">
        <f t="shared" si="2"/>
        <v>0.55306358381502885</v>
      </c>
      <c r="F13" s="52">
        <f t="shared" si="2"/>
        <v>0.16079983336804832</v>
      </c>
      <c r="G13" s="52">
        <f t="shared" si="2"/>
        <v>0.12054035330793211</v>
      </c>
      <c r="H13" s="52">
        <f t="shared" si="2"/>
        <v>0.14021918630836211</v>
      </c>
      <c r="I13" s="52">
        <f t="shared" si="2"/>
        <v>9.0963764847391368E-2</v>
      </c>
      <c r="J13" s="53"/>
      <c r="K13" s="53"/>
      <c r="L13" s="53"/>
      <c r="M13" s="53"/>
      <c r="N13" s="53"/>
    </row>
    <row r="14" spans="1:17" s="85" customFormat="1" ht="16" thickBot="1">
      <c r="A14" s="87" t="s">
        <v>146</v>
      </c>
      <c r="B14" s="88">
        <f>Historicals!B12</f>
        <v>3273</v>
      </c>
      <c r="C14" s="88">
        <f>Historicals!C12</f>
        <v>3760</v>
      </c>
      <c r="D14" s="88">
        <f>Historicals!D12</f>
        <v>4240</v>
      </c>
      <c r="E14" s="88">
        <f>Historicals!E12</f>
        <v>1933</v>
      </c>
      <c r="F14" s="88">
        <f>Historicals!F12</f>
        <v>4029</v>
      </c>
      <c r="G14" s="88">
        <f>Historicals!G12</f>
        <v>2539</v>
      </c>
      <c r="H14" s="88">
        <f>Historicals!H12</f>
        <v>5727</v>
      </c>
      <c r="I14" s="88">
        <f>Historicals!I12</f>
        <v>6046</v>
      </c>
      <c r="J14" s="88"/>
      <c r="K14" s="88"/>
      <c r="L14" s="88"/>
      <c r="M14" s="88"/>
      <c r="N14" s="88"/>
    </row>
    <row r="15" spans="1:17" ht="16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7">
      <c r="A16" t="s">
        <v>148</v>
      </c>
      <c r="B16" s="54">
        <f>Historicals!B14</f>
        <v>1.9</v>
      </c>
      <c r="C16" s="54">
        <f>Historicals!C14</f>
        <v>2.21</v>
      </c>
      <c r="D16" s="54">
        <f>Historicals!D14</f>
        <v>2.56</v>
      </c>
      <c r="E16" s="54">
        <f>Historicals!E14</f>
        <v>1.19</v>
      </c>
      <c r="F16" s="54">
        <f>Historicals!F14</f>
        <v>2.5499999999999998</v>
      </c>
      <c r="G16" s="54">
        <f>Historicals!G14</f>
        <v>1.63</v>
      </c>
      <c r="H16" s="54">
        <f>Historicals!H14</f>
        <v>3.64</v>
      </c>
      <c r="I16" s="54">
        <f>Historicals!I14</f>
        <v>3.83</v>
      </c>
      <c r="J16" s="54"/>
      <c r="K16" s="54"/>
      <c r="L16" s="54"/>
      <c r="M16" s="54"/>
      <c r="N16" s="54"/>
    </row>
    <row r="17" spans="1:1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>
      <c r="A18" s="46" t="s">
        <v>129</v>
      </c>
      <c r="B18" s="42" t="str">
        <f>+IFERROR(B16/A16-1,"nm")</f>
        <v>nm</v>
      </c>
      <c r="C18" s="42">
        <f t="shared" ref="C18:I18" si="3">+IFERROR(C16/B16-1,"nm")</f>
        <v>0.16315789473684217</v>
      </c>
      <c r="D18" s="42">
        <f t="shared" si="3"/>
        <v>0.158371040723982</v>
      </c>
      <c r="E18" s="42">
        <f t="shared" si="3"/>
        <v>-0.53515625</v>
      </c>
      <c r="F18" s="42">
        <f t="shared" si="3"/>
        <v>1.1428571428571428</v>
      </c>
      <c r="G18" s="42">
        <f t="shared" si="3"/>
        <v>-0.36078431372549025</v>
      </c>
      <c r="H18" s="42">
        <f t="shared" si="3"/>
        <v>1.2331288343558287</v>
      </c>
      <c r="I18" s="42">
        <f t="shared" si="3"/>
        <v>5.2197802197802234E-2</v>
      </c>
      <c r="J18" s="53"/>
      <c r="K18" s="53"/>
      <c r="L18" s="53"/>
      <c r="M18" s="53"/>
      <c r="N18" s="53"/>
      <c r="O18" t="s">
        <v>193</v>
      </c>
    </row>
    <row r="19" spans="1:15">
      <c r="A19" s="46" t="s">
        <v>150</v>
      </c>
      <c r="B19" s="52">
        <f>B17/B16</f>
        <v>0.97368421052631593</v>
      </c>
      <c r="C19" s="52">
        <f t="shared" ref="C19:I19" si="4">C17/C16</f>
        <v>0.97737556561085981</v>
      </c>
      <c r="D19" s="52">
        <f t="shared" si="4"/>
        <v>0.98046874999999989</v>
      </c>
      <c r="E19" s="52">
        <f t="shared" si="4"/>
        <v>0.98319327731092432</v>
      </c>
      <c r="F19" s="52">
        <f t="shared" si="4"/>
        <v>0.97647058823529431</v>
      </c>
      <c r="G19" s="52">
        <f t="shared" si="4"/>
        <v>0.98159509202453998</v>
      </c>
      <c r="H19" s="52">
        <f t="shared" si="4"/>
        <v>0.97802197802197799</v>
      </c>
      <c r="I19" s="52">
        <f t="shared" si="4"/>
        <v>0.97911227154046998</v>
      </c>
      <c r="J19" s="52"/>
      <c r="K19" s="52"/>
      <c r="L19" s="52"/>
      <c r="M19" s="52"/>
      <c r="N19" s="52"/>
      <c r="O19" t="s">
        <v>193</v>
      </c>
    </row>
    <row r="20" spans="1:1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>
      <c r="A22" t="s">
        <v>153</v>
      </c>
      <c r="B22" s="3">
        <f>Historicals!B26+Historicals!B27</f>
        <v>5430</v>
      </c>
      <c r="C22" s="3">
        <f>Historicals!C26+Historicals!C27</f>
        <v>5560</v>
      </c>
      <c r="D22" s="3">
        <f>Historicals!D26+Historicals!D27</f>
        <v>6048</v>
      </c>
      <c r="E22" s="3">
        <f>Historicals!E26+Historicals!E27</f>
        <v>4494</v>
      </c>
      <c r="F22" s="3">
        <f>Historicals!F26+Historicals!F27</f>
        <v>4469</v>
      </c>
      <c r="G22" s="3">
        <f>Historicals!G26+Historicals!G27</f>
        <v>3188</v>
      </c>
      <c r="H22" s="3">
        <f>Historicals!H26+Historicals!H27</f>
        <v>8050</v>
      </c>
      <c r="I22" s="3">
        <f>Historicals!I26+Historicals!I27</f>
        <v>9090</v>
      </c>
      <c r="J22" s="3"/>
      <c r="K22" s="3"/>
      <c r="L22" s="3"/>
      <c r="M22" s="3"/>
      <c r="N22" s="3"/>
    </row>
    <row r="23" spans="1:15">
      <c r="A23" t="s">
        <v>154</v>
      </c>
      <c r="B23" s="76">
        <f>Historicals!B28</f>
        <v>4337</v>
      </c>
      <c r="C23" s="76">
        <f>Historicals!C28</f>
        <v>4838</v>
      </c>
      <c r="D23" s="76">
        <f>Historicals!D28</f>
        <v>5055</v>
      </c>
      <c r="E23" s="76">
        <f>Historicals!E28</f>
        <v>5261</v>
      </c>
      <c r="F23" s="76">
        <f>Historicals!F28</f>
        <v>5622</v>
      </c>
      <c r="G23" s="76">
        <f>Historicals!G28</f>
        <v>7367</v>
      </c>
      <c r="H23" s="76">
        <f>Historicals!H28</f>
        <v>6854</v>
      </c>
      <c r="I23" s="76">
        <f>Historicals!I28</f>
        <v>8420</v>
      </c>
      <c r="J23" s="3"/>
      <c r="K23" s="3"/>
      <c r="L23" s="3"/>
      <c r="M23" s="3"/>
      <c r="N23" s="3"/>
    </row>
    <row r="24" spans="1:15">
      <c r="A24" s="77" t="s">
        <v>155</v>
      </c>
      <c r="B24" s="42">
        <f>+IFERROR(B23/B$3,"nm")</f>
        <v>0.14172739452959054</v>
      </c>
      <c r="C24" s="42">
        <f t="shared" ref="C24:I24" si="5">+IFERROR(C23/C$3,"nm")</f>
        <v>0.14943167778601432</v>
      </c>
      <c r="D24" s="42">
        <f t="shared" si="5"/>
        <v>0.14716157205240174</v>
      </c>
      <c r="E24" s="42">
        <f t="shared" si="5"/>
        <v>0.14454488007253344</v>
      </c>
      <c r="F24" s="42">
        <f t="shared" si="5"/>
        <v>0.14372267811948769</v>
      </c>
      <c r="G24" s="42">
        <f t="shared" si="5"/>
        <v>0.19696281046974842</v>
      </c>
      <c r="H24" s="42">
        <f t="shared" si="5"/>
        <v>0.15389105932013111</v>
      </c>
      <c r="I24" s="42">
        <f t="shared" si="5"/>
        <v>0.18026118604153285</v>
      </c>
      <c r="J24" s="78"/>
      <c r="K24" s="78"/>
      <c r="L24" s="78"/>
      <c r="M24" s="78"/>
      <c r="N24" s="78"/>
    </row>
    <row r="25" spans="1:1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46"/>
    </row>
    <row r="26" spans="1:15">
      <c r="A26" t="s">
        <v>157</v>
      </c>
      <c r="B26" s="3">
        <f>'Segmental forecast'!B17</f>
        <v>3011</v>
      </c>
      <c r="C26" s="3">
        <f>'Segmental forecast'!C17</f>
        <v>3520</v>
      </c>
      <c r="D26" s="3">
        <f>'Segmental forecast'!D17</f>
        <v>3989</v>
      </c>
      <c r="E26" s="3">
        <f>'Segmental forecast'!E17</f>
        <v>4454</v>
      </c>
      <c r="F26" s="3">
        <f>'Segmental forecast'!F17</f>
        <v>4744</v>
      </c>
      <c r="G26" s="3">
        <f>'Segmental forecast'!G17</f>
        <v>4866</v>
      </c>
      <c r="H26" s="3">
        <f>'Segmental forecast'!H17</f>
        <v>4904</v>
      </c>
      <c r="I26" s="3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1"/>
    </row>
    <row r="29" spans="1:15">
      <c r="A29" s="48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6" thickBot="1">
      <c r="A31" s="6" t="s">
        <v>160</v>
      </c>
      <c r="B31" s="7">
        <f>(B21+B22+B23+B25+B26+B27+B28+B29+B30)</f>
        <v>21597</v>
      </c>
      <c r="C31" s="7">
        <f>(C21+C22+C23+C25+C26+C27+C28+C29+C30)</f>
        <v>21396</v>
      </c>
      <c r="D31" s="7">
        <f t="shared" ref="D31:H31" si="6">(D21+D22+D23+D25+D26+D27+D28+D29+D30)</f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>(I21+I22+I23+I25+I26+I27+I28+I29+I30)</f>
        <v>40321</v>
      </c>
      <c r="J31" s="7"/>
      <c r="K31" s="7"/>
      <c r="L31" s="7"/>
      <c r="M31" s="7"/>
      <c r="N31" s="7"/>
    </row>
    <row r="32" spans="1:15" ht="16" thickTop="1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2" t="s">
        <v>45</v>
      </c>
      <c r="B33" s="57">
        <f>Historicals!B39</f>
        <v>107</v>
      </c>
      <c r="C33" s="57">
        <f>Historicals!C39</f>
        <v>44</v>
      </c>
      <c r="D33" s="57">
        <f>Historicals!D39</f>
        <v>6</v>
      </c>
      <c r="E33" s="57">
        <f>Historicals!E39</f>
        <v>6</v>
      </c>
      <c r="F33" s="57">
        <f>Historicals!F39</f>
        <v>6</v>
      </c>
      <c r="G33" s="57">
        <f>Historicals!G39</f>
        <v>3</v>
      </c>
      <c r="H33" s="57">
        <f>Historicals!H39</f>
        <v>0</v>
      </c>
      <c r="I33" s="57">
        <f>Historicals!I39</f>
        <v>500</v>
      </c>
      <c r="J33" s="3"/>
      <c r="K33" s="3"/>
      <c r="L33" s="3"/>
      <c r="M33" s="3"/>
      <c r="N33" s="3"/>
    </row>
    <row r="34" spans="1:14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>
      <c r="A35" t="s">
        <v>162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/>
      <c r="K35" s="3"/>
      <c r="L35" s="3"/>
      <c r="M35" s="3"/>
      <c r="N35" s="3"/>
    </row>
    <row r="36" spans="1:14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>
      <c r="A37" s="48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</row>
    <row r="38" spans="1:14">
      <c r="A38" t="s">
        <v>163</v>
      </c>
      <c r="B38" s="76">
        <f>Historicals!B48</f>
        <v>1479</v>
      </c>
      <c r="C38" s="76">
        <f>Historicals!C48</f>
        <v>1770</v>
      </c>
      <c r="D38" s="76">
        <f>Historicals!D48</f>
        <v>1907</v>
      </c>
      <c r="E38" s="76">
        <f>Historicals!E48</f>
        <v>3216</v>
      </c>
      <c r="F38" s="76">
        <f>Historicals!F48</f>
        <v>3347</v>
      </c>
      <c r="G38" s="76">
        <f>Historicals!G48</f>
        <v>2684</v>
      </c>
      <c r="H38" s="76">
        <f>Historicals!H48</f>
        <v>2955</v>
      </c>
      <c r="I38" s="76">
        <f>Historicals!I48</f>
        <v>2613</v>
      </c>
      <c r="J38" s="3"/>
      <c r="K38" s="3"/>
      <c r="L38" s="3"/>
      <c r="M38" s="3"/>
      <c r="N38" s="3"/>
    </row>
    <row r="39" spans="1:14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>
      <c r="A41" s="2" t="s">
        <v>166</v>
      </c>
      <c r="B41" s="57">
        <f>Historicals!B57</f>
        <v>4685</v>
      </c>
      <c r="C41" s="57">
        <f>Historicals!C57</f>
        <v>4151</v>
      </c>
      <c r="D41" s="57">
        <f>Historicals!D57</f>
        <v>3979</v>
      </c>
      <c r="E41" s="57">
        <f>Historicals!E57</f>
        <v>3517</v>
      </c>
      <c r="F41" s="57">
        <f>Historicals!F57</f>
        <v>1643</v>
      </c>
      <c r="G41" s="57">
        <f>Historicals!G57</f>
        <v>-191</v>
      </c>
      <c r="H41" s="57">
        <f>Historicals!H57</f>
        <v>3179</v>
      </c>
      <c r="I41" s="57">
        <f>Historicals!I57</f>
        <v>3476</v>
      </c>
      <c r="J41" s="3"/>
      <c r="K41" s="3"/>
      <c r="L41" s="3"/>
      <c r="M41" s="3"/>
      <c r="N41" s="3"/>
    </row>
    <row r="42" spans="1:14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6" thickBot="1">
      <c r="A43" s="6" t="s">
        <v>168</v>
      </c>
      <c r="B43" s="7">
        <f t="shared" ref="B43:H43" si="7">SUM(B32:B42)</f>
        <v>21597</v>
      </c>
      <c r="C43" s="7">
        <f t="shared" si="7"/>
        <v>21396</v>
      </c>
      <c r="D43" s="7">
        <f t="shared" si="7"/>
        <v>23259</v>
      </c>
      <c r="E43" s="7">
        <f t="shared" si="7"/>
        <v>22536</v>
      </c>
      <c r="F43" s="7">
        <f t="shared" si="7"/>
        <v>23717</v>
      </c>
      <c r="G43" s="7">
        <f t="shared" si="7"/>
        <v>31342</v>
      </c>
      <c r="H43" s="7">
        <f t="shared" si="7"/>
        <v>37740</v>
      </c>
      <c r="I43" s="7">
        <f>SUM(I32:I42)</f>
        <v>40321</v>
      </c>
      <c r="J43" s="7"/>
      <c r="K43" s="7"/>
      <c r="L43" s="7"/>
      <c r="M43" s="7"/>
      <c r="N43" s="7"/>
    </row>
    <row r="44" spans="1:14" ht="16" thickTop="1">
      <c r="A44" s="49" t="s">
        <v>169</v>
      </c>
      <c r="B44" s="49">
        <f t="shared" ref="B44:H44" si="8">B43-B31</f>
        <v>0</v>
      </c>
      <c r="C44" s="49">
        <f t="shared" si="8"/>
        <v>0</v>
      </c>
      <c r="D44" s="49">
        <f t="shared" si="8"/>
        <v>0</v>
      </c>
      <c r="E44" s="49">
        <f t="shared" si="8"/>
        <v>0</v>
      </c>
      <c r="F44" s="49">
        <f t="shared" si="8"/>
        <v>0</v>
      </c>
      <c r="G44" s="49">
        <f t="shared" si="8"/>
        <v>0</v>
      </c>
      <c r="H44" s="49">
        <f t="shared" si="8"/>
        <v>0</v>
      </c>
      <c r="I44" s="49">
        <f>I43-I31</f>
        <v>0</v>
      </c>
      <c r="J44" s="49"/>
      <c r="K44" s="49"/>
      <c r="L44" s="49"/>
      <c r="M44" s="49"/>
      <c r="N44" s="49"/>
    </row>
    <row r="45" spans="1:14">
      <c r="A45" s="47" t="s">
        <v>170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s="85" customFormat="1">
      <c r="A47" s="85" t="s">
        <v>132</v>
      </c>
      <c r="B47" s="86">
        <f>Historicals!B66+Historicals!B69</f>
        <v>649</v>
      </c>
      <c r="C47" s="86">
        <f>Historicals!C66+Historicals!C69</f>
        <v>662</v>
      </c>
      <c r="D47" s="86">
        <f>Historicals!D66+Historicals!D69</f>
        <v>716</v>
      </c>
      <c r="E47" s="86">
        <f>Historicals!E66+Historicals!E69</f>
        <v>774</v>
      </c>
      <c r="F47" s="86">
        <f>Historicals!F66+Historicals!F69</f>
        <v>720</v>
      </c>
      <c r="G47" s="86">
        <f>Historicals!G66+Historicals!G69</f>
        <v>1119</v>
      </c>
      <c r="H47" s="86">
        <f>Historicals!H66+Historicals!H69</f>
        <v>797</v>
      </c>
      <c r="I47" s="86">
        <f>Historicals!I66+Historicals!I69</f>
        <v>840</v>
      </c>
      <c r="J47" s="86"/>
      <c r="K47" s="86"/>
      <c r="L47" s="86"/>
      <c r="M47" s="86"/>
      <c r="N47" s="86"/>
    </row>
    <row r="48" spans="1:14" s="85" customFormat="1">
      <c r="A48" s="85" t="s">
        <v>171</v>
      </c>
      <c r="B48" s="76">
        <f>Historicals!B67</f>
        <v>-113</v>
      </c>
      <c r="C48" s="76">
        <f>Historicals!C67</f>
        <v>-80</v>
      </c>
      <c r="D48" s="76">
        <f>Historicals!D67</f>
        <v>-273</v>
      </c>
      <c r="E48" s="76">
        <f>Historicals!E67</f>
        <v>647</v>
      </c>
      <c r="F48" s="76">
        <f>Historicals!F67</f>
        <v>34</v>
      </c>
      <c r="G48" s="76">
        <f>Historicals!G67</f>
        <v>-380</v>
      </c>
      <c r="H48" s="76">
        <f>Historicals!H67</f>
        <v>-385</v>
      </c>
      <c r="I48" s="76">
        <f>Historicals!I67</f>
        <v>-650</v>
      </c>
      <c r="J48" s="76"/>
      <c r="K48" s="76"/>
      <c r="L48" s="76"/>
      <c r="M48" s="76"/>
      <c r="N48" s="76"/>
    </row>
    <row r="49" spans="1:14">
      <c r="A49" s="1" t="s">
        <v>172</v>
      </c>
      <c r="B49" s="9">
        <f>B46*(1-(B48/B46))</f>
        <v>4346</v>
      </c>
      <c r="C49" s="9">
        <f t="shared" ref="C49:I49" si="9">C46*(1-(C48/C46))</f>
        <v>4722</v>
      </c>
      <c r="D49" s="9">
        <f t="shared" si="9"/>
        <v>5218</v>
      </c>
      <c r="E49" s="9">
        <f t="shared" si="9"/>
        <v>3732</v>
      </c>
      <c r="F49" s="9">
        <f t="shared" si="9"/>
        <v>4816</v>
      </c>
      <c r="G49" s="9">
        <f t="shared" si="9"/>
        <v>3356</v>
      </c>
      <c r="H49" s="9">
        <f t="shared" si="9"/>
        <v>7308</v>
      </c>
      <c r="I49" s="9">
        <f t="shared" si="9"/>
        <v>7505.9999999999991</v>
      </c>
      <c r="J49" s="9"/>
      <c r="K49" s="9"/>
      <c r="L49" s="9"/>
      <c r="M49" s="9"/>
      <c r="N49" s="9"/>
    </row>
    <row r="50" spans="1:14">
      <c r="A50" t="s">
        <v>173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s="85" customFormat="1">
      <c r="A51" s="85" t="s">
        <v>174</v>
      </c>
      <c r="B51" s="76">
        <f>Historicals!B72+Historicals!B73+Historicals!B74+Historicals!B75</f>
        <v>256</v>
      </c>
      <c r="C51" s="76">
        <f>Historicals!C72+Historicals!C73+Historicals!C74+Historicals!C75</f>
        <v>-1580</v>
      </c>
      <c r="D51" s="76">
        <f>Historicals!D72+Historicals!D73+Historicals!D74+Historicals!D75</f>
        <v>-935</v>
      </c>
      <c r="E51" s="76">
        <f>Historicals!E72+Historicals!E73+Historicals!E74+Historicals!E75</f>
        <v>1482</v>
      </c>
      <c r="F51" s="76">
        <f>Historicals!F72+Historicals!F73+Historicals!F74+Historicals!F75</f>
        <v>562</v>
      </c>
      <c r="G51" s="76">
        <f>Historicals!G72+Historicals!G73+Historicals!G74+Historicals!G75</f>
        <v>-1245</v>
      </c>
      <c r="H51" s="76">
        <f>Historicals!H72+Historicals!H73+Historicals!H74+Historicals!H75</f>
        <v>45</v>
      </c>
      <c r="I51" s="76">
        <f>Historicals!I72+Historicals!I73+Historicals!I74+Historicals!I75</f>
        <v>-1660</v>
      </c>
      <c r="J51" s="76"/>
      <c r="K51" s="76"/>
      <c r="L51" s="76"/>
      <c r="M51" s="76"/>
      <c r="N51" s="76"/>
    </row>
    <row r="52" spans="1:14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>
        <f>B49+B47-B48-B50-B51</f>
        <v>4799</v>
      </c>
      <c r="C53" s="9">
        <f t="shared" ref="C53:I53" si="10">C49+C47-C48-C50-C51</f>
        <v>6974</v>
      </c>
      <c r="D53" s="9">
        <f t="shared" si="10"/>
        <v>7044</v>
      </c>
      <c r="E53" s="9">
        <f t="shared" si="10"/>
        <v>2252</v>
      </c>
      <c r="F53" s="9">
        <f t="shared" si="10"/>
        <v>4787</v>
      </c>
      <c r="G53" s="9">
        <f t="shared" si="10"/>
        <v>5960</v>
      </c>
      <c r="H53" s="9">
        <f t="shared" si="10"/>
        <v>8152</v>
      </c>
      <c r="I53" s="9">
        <f t="shared" si="10"/>
        <v>10366</v>
      </c>
      <c r="J53" s="9"/>
      <c r="K53" s="9"/>
      <c r="L53" s="9"/>
      <c r="M53" s="9"/>
      <c r="N53" s="9"/>
    </row>
    <row r="54" spans="1:14" s="85" customFormat="1">
      <c r="A54" s="85" t="s">
        <v>176</v>
      </c>
      <c r="B54" s="76">
        <f>Historicals!B68+Historicals!B70</f>
        <v>615</v>
      </c>
      <c r="C54" s="76">
        <f>Historicals!C68+Historicals!C70</f>
        <v>334</v>
      </c>
      <c r="D54" s="76">
        <f>Historicals!D68+Historicals!D70</f>
        <v>98</v>
      </c>
      <c r="E54" s="76">
        <f>Historicals!E68+Historicals!E70</f>
        <v>119</v>
      </c>
      <c r="F54" s="76">
        <f>Historicals!F68+Historicals!F70</f>
        <v>558</v>
      </c>
      <c r="G54" s="76">
        <f>Historicals!G68+Historicals!G70</f>
        <v>452</v>
      </c>
      <c r="H54" s="76">
        <f>Historicals!H68+Historicals!H70</f>
        <v>473</v>
      </c>
      <c r="I54" s="76">
        <f>Historicals!I68+Historicals!I70</f>
        <v>612</v>
      </c>
      <c r="J54" s="76"/>
      <c r="K54" s="76"/>
      <c r="L54" s="76"/>
      <c r="M54" s="76"/>
      <c r="N54" s="76"/>
    </row>
    <row r="55" spans="1:14">
      <c r="A55" s="26" t="s">
        <v>177</v>
      </c>
      <c r="B55" s="25">
        <f>B47+B48+B51+B54+B14</f>
        <v>4680</v>
      </c>
      <c r="C55" s="25">
        <f t="shared" ref="C55:I55" si="11">C47+C48+C51+C54+C14</f>
        <v>3096</v>
      </c>
      <c r="D55" s="25">
        <f t="shared" si="11"/>
        <v>3846</v>
      </c>
      <c r="E55" s="25">
        <f t="shared" si="11"/>
        <v>4955</v>
      </c>
      <c r="F55" s="25">
        <f t="shared" si="11"/>
        <v>5903</v>
      </c>
      <c r="G55" s="25">
        <f t="shared" si="11"/>
        <v>2485</v>
      </c>
      <c r="H55" s="25">
        <f t="shared" si="11"/>
        <v>6657</v>
      </c>
      <c r="I55" s="25">
        <f t="shared" si="11"/>
        <v>5188</v>
      </c>
      <c r="J55" s="25"/>
      <c r="K55" s="25"/>
      <c r="L55" s="25"/>
      <c r="M55" s="25"/>
      <c r="N55" s="25"/>
    </row>
    <row r="56" spans="1:14">
      <c r="A56" t="s">
        <v>178</v>
      </c>
      <c r="B56" s="57">
        <f>Historicals!B78+Historicals!B79+Historicals!B80+Historicals!B81+Historicals!B82+Historicals!B83</f>
        <v>-175</v>
      </c>
      <c r="C56" s="57">
        <f>Historicals!C78+Historicals!C79+Historicals!C80+Historicals!C81+Historicals!C82+Historicals!C83</f>
        <v>-1040</v>
      </c>
      <c r="D56" s="57">
        <f>Historicals!D78+Historicals!D79+Historicals!D80+Historicals!D81+Historicals!D82+Historicals!D83</f>
        <v>-974</v>
      </c>
      <c r="E56" s="57">
        <f>Historicals!E78+Historicals!E79+Historicals!E80+Historicals!E81+Historicals!E82+Historicals!E83</f>
        <v>301</v>
      </c>
      <c r="F56" s="57">
        <f>Historicals!F78+Historicals!F79+Historicals!F80+Historicals!F81+Historicals!F82+Historicals!F83</f>
        <v>-269</v>
      </c>
      <c r="G56" s="57">
        <f>Historicals!G78+Historicals!G79+Historicals!G80+Historicals!G81+Historicals!G82+Historicals!G83</f>
        <v>-1059</v>
      </c>
      <c r="H56" s="57">
        <f>Historicals!H78+Historicals!H79+Historicals!H80+Historicals!H81+Historicals!H82+Historicals!H83</f>
        <v>-3971</v>
      </c>
      <c r="I56" s="57">
        <f>Historicals!I78+Historicals!I79+Historicals!I80+Historicals!I81+Historicals!I82+Historicals!I83</f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>
      <c r="A58" s="26" t="s">
        <v>180</v>
      </c>
      <c r="B58" s="25">
        <f>B56+B57</f>
        <v>-175</v>
      </c>
      <c r="C58" s="25">
        <f t="shared" ref="C58:I58" si="12">C56+C57</f>
        <v>-1034</v>
      </c>
      <c r="D58" s="25">
        <f t="shared" si="12"/>
        <v>-1008</v>
      </c>
      <c r="E58" s="25">
        <f t="shared" si="12"/>
        <v>276</v>
      </c>
      <c r="F58" s="25">
        <f t="shared" si="12"/>
        <v>-264</v>
      </c>
      <c r="G58" s="25">
        <f t="shared" si="12"/>
        <v>-1028</v>
      </c>
      <c r="H58" s="25">
        <f t="shared" si="12"/>
        <v>-3800</v>
      </c>
      <c r="I58" s="25">
        <f t="shared" si="12"/>
        <v>-1524</v>
      </c>
      <c r="J58" s="25"/>
      <c r="K58" s="25"/>
      <c r="L58" s="25"/>
      <c r="M58" s="25"/>
      <c r="N58" s="25"/>
    </row>
    <row r="59" spans="1:14">
      <c r="A59" t="s">
        <v>181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4">
      <c r="A60" s="46" t="s">
        <v>129</v>
      </c>
      <c r="B60" s="42" t="str">
        <f>+IFERROR(B59/A59-1,"nm")</f>
        <v>nm</v>
      </c>
      <c r="C60" s="42">
        <f>+IFERROR(C59/B59-1,"nm")</f>
        <v>0.34325492078732589</v>
      </c>
      <c r="D60" s="42">
        <f t="shared" ref="D60:I60" si="13">+IFERROR(D59/C59-1,"nm")</f>
        <v>-0.13974267333809864</v>
      </c>
      <c r="E60" s="42">
        <f t="shared" si="13"/>
        <v>0.45741587037806397</v>
      </c>
      <c r="F60" s="42">
        <f t="shared" si="13"/>
        <v>0.11488027366020526</v>
      </c>
      <c r="G60" s="42">
        <f t="shared" si="13"/>
        <v>-0.45461518793147537</v>
      </c>
      <c r="H60" s="42">
        <f t="shared" si="13"/>
        <v>-1.2400375058602906</v>
      </c>
      <c r="I60" s="42">
        <f t="shared" si="13"/>
        <v>-6.5625</v>
      </c>
      <c r="J60" s="52"/>
      <c r="K60" s="52"/>
      <c r="L60" s="52"/>
      <c r="M60" s="53"/>
      <c r="N60" s="53"/>
    </row>
    <row r="61" spans="1:14">
      <c r="A61" t="s">
        <v>182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f>Historicals!B89+Historicals!B87</f>
        <v>-7</v>
      </c>
      <c r="C62" s="3">
        <f>Historicals!C89+Historicals!C87</f>
        <v>875</v>
      </c>
      <c r="D62" s="3">
        <f>Historicals!D89+Historicals!D87</f>
        <v>1438</v>
      </c>
      <c r="E62" s="3">
        <f>Historicals!E89+Historicals!E87</f>
        <v>-6</v>
      </c>
      <c r="F62" s="3">
        <f>Historicals!F89+Historicals!F87</f>
        <v>-6</v>
      </c>
      <c r="G62" s="3">
        <f>Historicals!G89+Historicals!G87</f>
        <v>6128</v>
      </c>
      <c r="H62" s="3">
        <f>Historicals!H89+Historicals!H87</f>
        <v>-197</v>
      </c>
      <c r="I62" s="3">
        <f>Historicals!I89+Historicals!I87</f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>
      <c r="A64" s="26" t="s">
        <v>185</v>
      </c>
      <c r="B64" s="25">
        <f>B59+B61+B62+B63</f>
        <v>-2790</v>
      </c>
      <c r="C64" s="25">
        <f t="shared" ref="C64:I64" si="14">C59+C61+C62+C63</f>
        <v>-2671</v>
      </c>
      <c r="D64" s="25">
        <f t="shared" si="14"/>
        <v>-2148</v>
      </c>
      <c r="E64" s="25">
        <f t="shared" si="14"/>
        <v>-4835</v>
      </c>
      <c r="F64" s="25">
        <f t="shared" si="14"/>
        <v>-5293</v>
      </c>
      <c r="G64" s="25">
        <f t="shared" si="14"/>
        <v>2491</v>
      </c>
      <c r="H64" s="25">
        <f t="shared" si="14"/>
        <v>-1459</v>
      </c>
      <c r="I64" s="25">
        <f t="shared" si="14"/>
        <v>-4836</v>
      </c>
      <c r="J64" s="25"/>
      <c r="K64" s="25"/>
      <c r="L64" s="25"/>
      <c r="M64" s="25"/>
      <c r="N64" s="25"/>
    </row>
    <row r="65" spans="1:14">
      <c r="A65" t="s">
        <v>186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>
      <c r="A66" s="26" t="s">
        <v>187</v>
      </c>
      <c r="B66" s="25">
        <f>B55+B58+B64+B65</f>
        <v>1632</v>
      </c>
      <c r="C66" s="25">
        <f>C55+C58+C64+C65</f>
        <v>-714</v>
      </c>
      <c r="D66" s="25">
        <f>D55+D58+D64+D65</f>
        <v>670</v>
      </c>
      <c r="E66" s="25">
        <f>E55+E58+E64+E65</f>
        <v>441</v>
      </c>
      <c r="F66" s="25">
        <f>F55+F58+F64+F65</f>
        <v>217</v>
      </c>
      <c r="G66" s="25">
        <f>G55+G58+G64+G65</f>
        <v>3882</v>
      </c>
      <c r="H66" s="25">
        <f>H55+H58+H64+H65</f>
        <v>1541</v>
      </c>
      <c r="I66" s="25">
        <f>I55+I58+I64+I65</f>
        <v>-1315</v>
      </c>
      <c r="J66" s="25"/>
      <c r="K66" s="25"/>
      <c r="L66" s="25"/>
      <c r="M66" s="25"/>
      <c r="N66" s="25"/>
    </row>
    <row r="67" spans="1:14">
      <c r="A67" t="s">
        <v>188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4" ht="16" thickBot="1">
      <c r="A68" s="6" t="s">
        <v>189</v>
      </c>
      <c r="B68" s="7">
        <f>B66+B67</f>
        <v>3852</v>
      </c>
      <c r="C68" s="7">
        <f t="shared" ref="C68:I68" si="15">C66+C67</f>
        <v>3138</v>
      </c>
      <c r="D68" s="7">
        <f t="shared" si="15"/>
        <v>3808</v>
      </c>
      <c r="E68" s="7">
        <f t="shared" si="15"/>
        <v>4249</v>
      </c>
      <c r="F68" s="7">
        <f t="shared" si="15"/>
        <v>4466</v>
      </c>
      <c r="G68" s="7">
        <f t="shared" si="15"/>
        <v>8348</v>
      </c>
      <c r="H68" s="7">
        <f t="shared" si="15"/>
        <v>9889</v>
      </c>
      <c r="I68" s="7">
        <f t="shared" si="15"/>
        <v>8574</v>
      </c>
      <c r="J68" s="7"/>
      <c r="K68" s="7"/>
      <c r="L68" s="7"/>
      <c r="M68" s="7"/>
      <c r="N68" s="7"/>
    </row>
    <row r="69" spans="1:14" ht="16" thickTop="1">
      <c r="A69" s="1" t="s">
        <v>190</v>
      </c>
      <c r="B69" s="43">
        <f>Historicals!B45-Historicals!B25</f>
        <v>2480</v>
      </c>
      <c r="C69" s="43">
        <f>Historicals!C45-Historicals!C25</f>
        <v>2220</v>
      </c>
      <c r="D69" s="43">
        <f>Historicals!D45-Historicals!D25</f>
        <v>1666</v>
      </c>
      <c r="E69" s="43">
        <f>Historicals!E45-Historicals!E25</f>
        <v>1791</v>
      </c>
      <c r="F69" s="43">
        <f>Historicals!F45-Historicals!F25</f>
        <v>3400</v>
      </c>
      <c r="G69" s="43">
        <f>Historicals!G45-Historicals!G25</f>
        <v>-64</v>
      </c>
      <c r="H69" s="43">
        <f>Historicals!H45-Historicals!H25</f>
        <v>-215</v>
      </c>
      <c r="I69" s="43">
        <f>Historicals!I45-Historicals!I25</f>
        <v>2156</v>
      </c>
      <c r="J69" s="43"/>
      <c r="K69" s="43"/>
      <c r="L69" s="43"/>
      <c r="M69" s="43"/>
      <c r="N69" s="43"/>
    </row>
    <row r="82" spans="2:2">
      <c r="B82" s="74"/>
    </row>
    <row r="84" spans="2:2">
      <c r="B84" s="74"/>
    </row>
    <row r="85" spans="2:2">
      <c r="B85" s="74"/>
    </row>
    <row r="87" spans="2:2">
      <c r="B87" s="74"/>
    </row>
    <row r="89" spans="2:2">
      <c r="B89" s="75"/>
    </row>
    <row r="91" spans="2:2">
      <c r="B91" s="75"/>
    </row>
    <row r="93" spans="2:2">
      <c r="B93" s="75"/>
    </row>
    <row r="95" spans="2:2">
      <c r="B95" s="75"/>
    </row>
    <row r="97" spans="2:2">
      <c r="B97" s="74"/>
    </row>
    <row r="99" spans="2:2">
      <c r="B99" s="74"/>
    </row>
    <row r="101" spans="2:2">
      <c r="B101" s="79"/>
    </row>
    <row r="102" spans="2:2">
      <c r="B102" s="79"/>
    </row>
    <row r="103" spans="2:2">
      <c r="B103" s="81"/>
    </row>
    <row r="104" spans="2:2">
      <c r="B104" s="81"/>
    </row>
    <row r="105" spans="2:2">
      <c r="B105" s="81"/>
    </row>
    <row r="106" spans="2:2">
      <c r="B106" s="81"/>
    </row>
    <row r="107" spans="2:2">
      <c r="B107" s="81"/>
    </row>
    <row r="108" spans="2:2">
      <c r="B108" s="81"/>
    </row>
    <row r="109" spans="2:2">
      <c r="B109" s="81"/>
    </row>
    <row r="110" spans="2:2">
      <c r="B110" s="81"/>
    </row>
    <row r="111" spans="2:2">
      <c r="B111" s="81"/>
    </row>
    <row r="112" spans="2:2">
      <c r="B112" s="81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81"/>
    </row>
    <row r="118" spans="2:2">
      <c r="B118" s="81"/>
    </row>
    <row r="119" spans="2:2">
      <c r="B119" s="79"/>
    </row>
    <row r="120" spans="2:2">
      <c r="B120" s="79"/>
    </row>
    <row r="121" spans="2:2">
      <c r="B121" s="82"/>
    </row>
    <row r="122" spans="2:2">
      <c r="B122" s="82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</sheetData>
  <mergeCells count="15">
    <mergeCell ref="B111:B112"/>
    <mergeCell ref="B101:B102"/>
    <mergeCell ref="B103:B104"/>
    <mergeCell ref="B105:B106"/>
    <mergeCell ref="B107:B108"/>
    <mergeCell ref="B109:B110"/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2023-09-18T10:14:47Z</dcterms:modified>
</cp:coreProperties>
</file>